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16815" windowHeight="7755" firstSheet="10" activeTab="10"/>
  </bookViews>
  <sheets>
    <sheet name="HW 1" sheetId="1" r:id="rId1"/>
    <sheet name="HW 2" sheetId="2" r:id="rId2"/>
    <sheet name="Sheet1" sheetId="4" r:id="rId3"/>
    <sheet name="Sheet2" sheetId="5" r:id="rId4"/>
    <sheet name="Sheet3" sheetId="6" r:id="rId5"/>
    <sheet name="Anova Test scenario 1" sheetId="9" r:id="rId6"/>
    <sheet name="Anova Test Scenario 2" sheetId="10" r:id="rId7"/>
    <sheet name="Regression analysis scenario 1" sheetId="11" r:id="rId8"/>
    <sheet name="Regression analysis Scenario 1b" sheetId="12" r:id="rId9"/>
    <sheet name="Regression analysis scenario 2" sheetId="13" r:id="rId10"/>
    <sheet name="Regression analysis scenario2b" sheetId="14" r:id="rId11"/>
    <sheet name="HW-Data 3" sheetId="3" r:id="rId12"/>
  </sheets>
  <calcPr calcId="152511"/>
</workbook>
</file>

<file path=xl/calcChain.xml><?xml version="1.0" encoding="utf-8"?>
<calcChain xmlns="http://schemas.openxmlformats.org/spreadsheetml/2006/main">
  <c r="B13" i="2" l="1"/>
  <c r="B12" i="2"/>
  <c r="B14" i="2" s="1"/>
  <c r="D17" i="1" l="1"/>
  <c r="D13" i="1"/>
  <c r="D9" i="1"/>
  <c r="A21" i="1"/>
  <c r="A22" i="1"/>
  <c r="D4" i="1"/>
</calcChain>
</file>

<file path=xl/sharedStrings.xml><?xml version="1.0" encoding="utf-8"?>
<sst xmlns="http://schemas.openxmlformats.org/spreadsheetml/2006/main" count="344" uniqueCount="132">
  <si>
    <t>SIZELA = Total assets/ Notes Payable</t>
  </si>
  <si>
    <t>LEVB =Total long-term debt / Total Assets</t>
  </si>
  <si>
    <t>ROA = Net Income / Total Assets</t>
  </si>
  <si>
    <t>Coverage Ratio = Operational Income after Depreciation/ Internal Expenses</t>
  </si>
  <si>
    <r>
      <t>Hence: Rating = α + β (SIZELA) + β</t>
    </r>
    <r>
      <rPr>
        <vertAlign val="subscript"/>
        <sz val="12"/>
        <color theme="1"/>
        <rFont val="Times New Roman"/>
        <family val="1"/>
      </rPr>
      <t xml:space="preserve">2 </t>
    </r>
    <r>
      <rPr>
        <sz val="12"/>
        <color theme="1"/>
        <rFont val="Times New Roman"/>
        <family val="1"/>
      </rPr>
      <t>(Cover- BLM) + (β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LEVB) + (β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ROA)</t>
    </r>
  </si>
  <si>
    <r>
      <t>WACC = (E/V*R</t>
    </r>
    <r>
      <rPr>
        <vertAlign val="sub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>) + (D/V*R</t>
    </r>
    <r>
      <rPr>
        <vertAlign val="sub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*(1-T</t>
    </r>
    <r>
      <rPr>
        <vertAlign val="sub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)</t>
    </r>
  </si>
  <si>
    <t xml:space="preserve"> Where;</t>
  </si>
  <si>
    <t>E = market value of equity</t>
  </si>
  <si>
    <t>v = market value of debt</t>
  </si>
  <si>
    <r>
      <t>R</t>
    </r>
    <r>
      <rPr>
        <vertAlign val="subscript"/>
        <sz val="12"/>
        <color theme="1"/>
        <rFont val="Times New Roman"/>
        <family val="1"/>
      </rPr>
      <t xml:space="preserve">E </t>
    </r>
    <r>
      <rPr>
        <sz val="12"/>
        <color theme="1"/>
        <rFont val="Times New Roman"/>
        <family val="1"/>
      </rPr>
      <t>=Cost of equity</t>
    </r>
  </si>
  <si>
    <t>V = E+D</t>
  </si>
  <si>
    <r>
      <t>R</t>
    </r>
    <r>
      <rPr>
        <vertAlign val="sub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 = Cost of debt</t>
    </r>
  </si>
  <si>
    <r>
      <t>T</t>
    </r>
    <r>
      <rPr>
        <vertAlign val="sub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= Corporate tax</t>
    </r>
  </si>
  <si>
    <t>Assuming corporate tax remains constant at 8%</t>
  </si>
  <si>
    <t>WACC = 0.04138 + 0.02434 *0.92</t>
  </si>
  <si>
    <t>WACC</t>
  </si>
  <si>
    <t>WACC = (27,351/43,720*6.615%) + (16,369/43,720 *6.5%*1-0.08)</t>
  </si>
  <si>
    <t xml:space="preserve">Current Non-Debt Liabilities </t>
  </si>
  <si>
    <t xml:space="preserve"> Book Value Balance Sheets</t>
  </si>
  <si>
    <t>Market Value Balance Sheets</t>
  </si>
  <si>
    <t xml:space="preserve">Tax Rate </t>
  </si>
  <si>
    <t xml:space="preserve"> Current Assets </t>
  </si>
  <si>
    <t xml:space="preserve"> Fixed Assets </t>
  </si>
  <si>
    <t xml:space="preserve">Price </t>
  </si>
  <si>
    <t xml:space="preserve">Shares </t>
  </si>
  <si>
    <t xml:space="preserve"> Total Capital </t>
  </si>
  <si>
    <t xml:space="preserve"> Total Liabilities and Equity </t>
  </si>
  <si>
    <t xml:space="preserve">Total Shareholder’s Equity </t>
  </si>
  <si>
    <t xml:space="preserve"> Total Liabilities </t>
  </si>
  <si>
    <t xml:space="preserve">Long Term Debt </t>
  </si>
  <si>
    <t xml:space="preserve">Total Assets </t>
  </si>
  <si>
    <t xml:space="preserve">Short-Term Debt </t>
  </si>
  <si>
    <t xml:space="preserve">Long Term Non-Debt Liabilities </t>
  </si>
  <si>
    <t xml:space="preserve">PV Tax Shield </t>
  </si>
  <si>
    <t>Current Assets</t>
  </si>
  <si>
    <t xml:space="preserve">Total Liabilities and Equity </t>
  </si>
  <si>
    <t xml:space="preserve">Total Liabilities </t>
  </si>
  <si>
    <t xml:space="preserve">Items </t>
  </si>
  <si>
    <t>Scenario 1: Recapitalization  and pay a special dividend with proceeds</t>
  </si>
  <si>
    <t xml:space="preserve">After Recapitalization </t>
  </si>
  <si>
    <t xml:space="preserve">Before Recapitalization </t>
  </si>
  <si>
    <t xml:space="preserve">Book value balance sheet </t>
  </si>
  <si>
    <t xml:space="preserve">total assets </t>
  </si>
  <si>
    <t>fixed assetes</t>
  </si>
  <si>
    <t>Long Trem non-debt liabilities</t>
  </si>
  <si>
    <t>short-term debts</t>
  </si>
  <si>
    <t>long term debts</t>
  </si>
  <si>
    <t>total liabilities</t>
  </si>
  <si>
    <t>Total Shareholders's Equity</t>
  </si>
  <si>
    <t>Total Liabiulities and Equity</t>
  </si>
  <si>
    <t>current assets</t>
  </si>
  <si>
    <t>Pvtax Shield</t>
  </si>
  <si>
    <t>long Term Non-debt Liabilites</t>
  </si>
  <si>
    <t>long Term debt</t>
  </si>
  <si>
    <t>Total Liabilities</t>
  </si>
  <si>
    <t xml:space="preserve">Total liabilies and equity </t>
  </si>
  <si>
    <t>Total Capital</t>
  </si>
  <si>
    <t>shares</t>
  </si>
  <si>
    <t>Price</t>
  </si>
  <si>
    <t>Special Dividend</t>
  </si>
  <si>
    <t>Total shareholders Wealth</t>
  </si>
  <si>
    <t>Scenario 2</t>
  </si>
  <si>
    <t>Actual and Base Income Statements</t>
  </si>
  <si>
    <t>Variance in sales</t>
  </si>
  <si>
    <t>COGS &amp; SGA</t>
  </si>
  <si>
    <t xml:space="preserve">Depreciation </t>
  </si>
  <si>
    <t>Tax Rate</t>
  </si>
  <si>
    <t>dividends per share</t>
  </si>
  <si>
    <t>actual</t>
  </si>
  <si>
    <t>low sales</t>
  </si>
  <si>
    <t>Base</t>
  </si>
  <si>
    <t xml:space="preserve">high sales </t>
  </si>
  <si>
    <t>EBDTA</t>
  </si>
  <si>
    <t>EBIT</t>
  </si>
  <si>
    <t>Interest Expense</t>
  </si>
  <si>
    <t>Non-operating Income</t>
  </si>
  <si>
    <t>Special Items</t>
  </si>
  <si>
    <t>EBT</t>
  </si>
  <si>
    <t>Taxes</t>
  </si>
  <si>
    <t>Minority Interest</t>
  </si>
  <si>
    <t>Net Income</t>
  </si>
  <si>
    <t>EPS</t>
  </si>
  <si>
    <t xml:space="preserve">Sales </t>
  </si>
  <si>
    <t>Scenario 1: Recapitalize and Pay a special Dividend with Proceeds</t>
  </si>
  <si>
    <t>Scenario 2: Recapitalize and Pay a special Dividend with Proceeds</t>
  </si>
  <si>
    <t>SUMMARY</t>
  </si>
  <si>
    <t>Groups</t>
  </si>
  <si>
    <t>Count</t>
  </si>
  <si>
    <t>Sum</t>
  </si>
  <si>
    <t>Average</t>
  </si>
  <si>
    <t>Variance</t>
  </si>
  <si>
    <t>Column 1</t>
  </si>
  <si>
    <t>Column 2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</si>
  <si>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</si>
  <si>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</si>
  <si>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</si>
  <si>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</si>
  <si>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</si>
  <si>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</si>
  <si>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</si>
  <si>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</si>
  <si>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</si>
  <si>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</si>
  <si>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</si>
  <si>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</si>
  <si>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</si>
  <si>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</si>
  <si>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</si>
  <si>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</si>
  <si>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</si>
  <si>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</si>
  <si>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Regression</t>
  </si>
  <si>
    <t>Residual</t>
  </si>
  <si>
    <t>Intercept</t>
  </si>
  <si>
    <t>Significance F</t>
  </si>
  <si>
    <t>Coefficients</t>
  </si>
  <si>
    <t>t Stat</t>
  </si>
  <si>
    <t>Lower 95%</t>
  </si>
  <si>
    <t>Upper 95%</t>
  </si>
  <si>
    <t>Lower 95.0%</t>
  </si>
  <si>
    <t>Upper 95.0%</t>
  </si>
  <si>
    <t>X Variable 1</t>
  </si>
  <si>
    <t>RESIDUAL OUTPUT</t>
  </si>
  <si>
    <t>Observation</t>
  </si>
  <si>
    <t>Predicted Y</t>
  </si>
  <si>
    <t>Residuals</t>
  </si>
  <si>
    <t xml:space="preserve">Regression analysis scenario 1: income statement (Actual vs Low) </t>
  </si>
  <si>
    <t xml:space="preserve">Anova: Single Factor for balance sheet </t>
  </si>
  <si>
    <t xml:space="preserve">Anova: Single Factor balance sheet </t>
  </si>
  <si>
    <t>Regression analysis scenario 1 income statement between (Base and high sales)</t>
  </si>
  <si>
    <t>Regression analysis scenario 2 income statement between (actual vs low sales )</t>
  </si>
  <si>
    <t>Regression analysis of scenario 2 income statement between (base vs high sales)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</si>
</sst>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2" borderId="0" xfId="0" applyFont="1" applyFill="1" applyAlignment="1">
      <alignment vertical="center"/>
    </xf>
    <xf numFmtId="0" fontId="4" fillId="2" borderId="0" xfId="0" applyFont="1" applyFill="1"/>
    <xf numFmtId="10" fontId="1" fillId="0" borderId="0" xfId="0" applyNumberFormat="1" applyFont="1"/>
    <xf numFmtId="4" fontId="1" fillId="0" borderId="0" xfId="0" applyNumberFormat="1" applyFont="1"/>
    <xf numFmtId="43" fontId="1" fillId="0" borderId="0" xfId="1" applyFont="1"/>
    <xf numFmtId="0" fontId="6" fillId="3" borderId="0" xfId="0" applyFont="1" applyFill="1" applyAlignment="1">
      <alignment vertical="center"/>
    </xf>
    <xf numFmtId="0" fontId="6" fillId="3" borderId="0" xfId="0" applyFont="1" applyFill="1"/>
    <xf numFmtId="0" fontId="6" fillId="2" borderId="0" xfId="0" applyFont="1" applyFill="1"/>
    <xf numFmtId="43" fontId="1" fillId="3" borderId="0" xfId="1" applyFont="1" applyFill="1"/>
    <xf numFmtId="0" fontId="2" fillId="0" borderId="0" xfId="0" applyFont="1"/>
    <xf numFmtId="43" fontId="2" fillId="0" borderId="0" xfId="1" applyFont="1"/>
    <xf numFmtId="0" fontId="1" fillId="2" borderId="0" xfId="0" applyFont="1" applyFill="1"/>
    <xf numFmtId="43" fontId="1" fillId="2" borderId="0" xfId="1" applyFont="1" applyFill="1"/>
    <xf numFmtId="0" fontId="7" fillId="0" borderId="2" xfId="0" applyFont="1" applyFill="1" applyBorder="1" applyAlignment="1">
      <alignment horizontal="centerContinuous"/>
    </xf>
    <xf numFmtId="0" fontId="1" fillId="0" borderId="0" xfId="0" applyFont="1" applyFill="1" applyBorder="1" applyAlignment="1"/>
    <xf numFmtId="0" fontId="1" fillId="0" borderId="1" xfId="0" applyFont="1" applyFill="1" applyBorder="1" applyAlignment="1"/>
    <xf numFmtId="0" fontId="7" fillId="0" borderId="2" xfId="0" applyFont="1" applyFill="1" applyBorder="1" applyAlignment="1">
      <alignment horizontal="center"/>
    </xf>
    <xf numFmtId="0" fontId="1" fillId="3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topLeftCell="A7" workbookViewId="0">
      <selection activeCell="C26" sqref="C26"/>
    </sheetView>
  </sheetViews>
  <sheetFormatPr defaultRowHeight="15" x14ac:dyDescent="0.25"/>
  <cols>
    <col min="1" max="1" width="14.28515625" bestFit="1" customWidth="1"/>
  </cols>
  <sheetData>
    <row r="2" spans="1:4" ht="15.75" x14ac:dyDescent="0.25">
      <c r="A2" s="1" t="s">
        <v>0</v>
      </c>
      <c r="B2" s="2"/>
      <c r="C2" s="2"/>
      <c r="D2" s="2"/>
    </row>
    <row r="3" spans="1:4" ht="15.75" x14ac:dyDescent="0.25">
      <c r="A3" s="3">
        <v>64549</v>
      </c>
      <c r="B3" s="2"/>
      <c r="C3" s="2"/>
      <c r="D3" s="2"/>
    </row>
    <row r="4" spans="1:4" ht="15.75" x14ac:dyDescent="0.25">
      <c r="A4" s="3">
        <v>2638</v>
      </c>
      <c r="B4" s="2"/>
      <c r="C4" s="2"/>
      <c r="D4" s="6">
        <f>(A3/A4)</f>
        <v>24.468915845337378</v>
      </c>
    </row>
    <row r="7" spans="1:4" ht="15.75" x14ac:dyDescent="0.25">
      <c r="A7" s="1" t="s">
        <v>1</v>
      </c>
    </row>
    <row r="8" spans="1:4" ht="15.75" x14ac:dyDescent="0.25">
      <c r="A8" s="3">
        <v>14610</v>
      </c>
    </row>
    <row r="9" spans="1:4" x14ac:dyDescent="0.25">
      <c r="A9" s="4">
        <v>64549</v>
      </c>
      <c r="D9">
        <f>(A8/A9)</f>
        <v>0.22633967993307411</v>
      </c>
    </row>
    <row r="11" spans="1:4" ht="15.75" x14ac:dyDescent="0.25">
      <c r="A11" s="1" t="s">
        <v>2</v>
      </c>
    </row>
    <row r="12" spans="1:4" ht="15.75" x14ac:dyDescent="0.25">
      <c r="A12" s="3">
        <v>3870</v>
      </c>
    </row>
    <row r="13" spans="1:4" x14ac:dyDescent="0.25">
      <c r="A13" s="4">
        <v>64549</v>
      </c>
      <c r="D13">
        <f>(A12/A13)</f>
        <v>5.9954453206091496E-2</v>
      </c>
    </row>
    <row r="15" spans="1:4" ht="15.75" x14ac:dyDescent="0.25">
      <c r="A15" s="1" t="s">
        <v>3</v>
      </c>
    </row>
    <row r="16" spans="1:4" ht="15.75" x14ac:dyDescent="0.25">
      <c r="A16" s="3">
        <v>4411</v>
      </c>
    </row>
    <row r="17" spans="1:4" x14ac:dyDescent="0.25">
      <c r="A17">
        <v>5854</v>
      </c>
      <c r="D17">
        <f>(A16/A17)</f>
        <v>0.75350187905705501</v>
      </c>
    </row>
    <row r="20" spans="1:4" ht="18.75" x14ac:dyDescent="0.25">
      <c r="A20" s="1" t="s">
        <v>4</v>
      </c>
    </row>
    <row r="21" spans="1:4" ht="15.75" x14ac:dyDescent="0.25">
      <c r="A21" s="1">
        <f xml:space="preserve"> 22.897 +0.0063 + 24.4689+ 0.7535 + 0.05995</f>
        <v>48.185650000000003</v>
      </c>
    </row>
    <row r="22" spans="1:4" ht="15.75" x14ac:dyDescent="0.25">
      <c r="A22" s="5">
        <f xml:space="preserve"> 48.18565</f>
        <v>48.185650000000003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I4" sqref="I4"/>
    </sheetView>
  </sheetViews>
  <sheetFormatPr defaultRowHeight="15" x14ac:dyDescent="0.25"/>
  <sheetData>
    <row r="2" spans="1:3" ht="18.75" x14ac:dyDescent="0.25">
      <c r="A2" s="1" t="s">
        <v>5</v>
      </c>
    </row>
    <row r="3" spans="1:3" ht="15.75" x14ac:dyDescent="0.25">
      <c r="A3" s="1" t="s">
        <v>6</v>
      </c>
    </row>
    <row r="4" spans="1:3" ht="15.75" x14ac:dyDescent="0.25">
      <c r="A4" s="1" t="s">
        <v>7</v>
      </c>
    </row>
    <row r="5" spans="1:3" ht="15.75" x14ac:dyDescent="0.25">
      <c r="A5" s="1" t="s">
        <v>8</v>
      </c>
    </row>
    <row r="6" spans="1:3" ht="18.75" x14ac:dyDescent="0.25">
      <c r="A6" s="1" t="s">
        <v>9</v>
      </c>
    </row>
    <row r="7" spans="1:3" ht="15.75" x14ac:dyDescent="0.25">
      <c r="A7" s="1" t="s">
        <v>10</v>
      </c>
    </row>
    <row r="8" spans="1:3" ht="18.75" x14ac:dyDescent="0.25">
      <c r="A8" s="1" t="s">
        <v>11</v>
      </c>
    </row>
    <row r="9" spans="1:3" ht="18.75" x14ac:dyDescent="0.25">
      <c r="A9" s="1" t="s">
        <v>12</v>
      </c>
    </row>
    <row r="10" spans="1:3" ht="15.75" x14ac:dyDescent="0.25">
      <c r="A10" s="1" t="s">
        <v>13</v>
      </c>
    </row>
    <row r="11" spans="1:3" ht="15.75" x14ac:dyDescent="0.25">
      <c r="A11" s="1" t="s">
        <v>16</v>
      </c>
    </row>
    <row r="12" spans="1:3" ht="15.75" x14ac:dyDescent="0.25">
      <c r="A12" s="1" t="s">
        <v>14</v>
      </c>
      <c r="B12">
        <f>(27351/43720)*6.615%</f>
        <v>4.1383088975297348E-2</v>
      </c>
    </row>
    <row r="13" spans="1:3" ht="15.75" x14ac:dyDescent="0.25">
      <c r="B13" s="1">
        <f>(16369/43720)*(6.5%)*(1-0.08)</f>
        <v>2.2389437328453797E-2</v>
      </c>
    </row>
    <row r="14" spans="1:3" ht="15.75" x14ac:dyDescent="0.25">
      <c r="A14" s="8" t="s">
        <v>15</v>
      </c>
      <c r="B14" s="9">
        <f>(B12+B13)</f>
        <v>6.3772526303751145E-2</v>
      </c>
      <c r="C14" s="7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5.75" x14ac:dyDescent="0.25"/>
  <cols>
    <col min="1" max="1" width="9.140625" style="2"/>
    <col min="2" max="2" width="13.7109375" style="2" bestFit="1" customWidth="1"/>
    <col min="3" max="3" width="9.42578125" style="2" bestFit="1" customWidth="1"/>
    <col min="4" max="5" width="12.42578125" style="2" bestFit="1" customWidth="1"/>
    <col min="6" max="7" width="9.42578125" style="2" bestFit="1" customWidth="1"/>
    <col min="8" max="16384" width="9.140625" style="2"/>
  </cols>
  <sheetData>
    <row r="1" spans="1:7" x14ac:dyDescent="0.25">
      <c r="A1" s="25" t="s">
        <v>127</v>
      </c>
      <c r="B1" s="25"/>
      <c r="C1" s="25"/>
      <c r="D1" s="25"/>
    </row>
    <row r="3" spans="1:7" ht="16.5" thickBot="1" x14ac:dyDescent="0.3">
      <c r="A3" s="2" t="s">
        <v>85</v>
      </c>
    </row>
    <row r="4" spans="1:7" x14ac:dyDescent="0.25">
      <c r="A4" s="24" t="s">
        <v>86</v>
      </c>
      <c r="B4" s="24" t="s">
        <v>87</v>
      </c>
      <c r="C4" s="24" t="s">
        <v>88</v>
      </c>
      <c r="D4" s="24" t="s">
        <v>89</v>
      </c>
      <c r="E4" s="24" t="s">
        <v>90</v>
      </c>
    </row>
    <row r="5" spans="1:7" x14ac:dyDescent="0.25">
      <c r="A5" s="22" t="s">
        <v>91</v>
      </c>
      <c r="B5" s="22">
        <v>24</v>
      </c>
      <c r="C5" s="22">
        <v>867933.67999999993</v>
      </c>
      <c r="D5" s="22">
        <v>36163.903333333328</v>
      </c>
      <c r="E5" s="22">
        <v>1544010950.842006</v>
      </c>
    </row>
    <row r="6" spans="1:7" ht="16.5" thickBot="1" x14ac:dyDescent="0.3">
      <c r="A6" s="23" t="s">
        <v>92</v>
      </c>
      <c r="B6" s="23">
        <v>26</v>
      </c>
      <c r="C6" s="23">
        <v>868025.16999999993</v>
      </c>
      <c r="D6" s="23">
        <v>33385.583461538459</v>
      </c>
      <c r="E6" s="23">
        <v>1458699202.5489557</v>
      </c>
    </row>
    <row r="9" spans="1:7" ht="16.5" thickBot="1" x14ac:dyDescent="0.3">
      <c r="A9" s="2" t="s">
        <v>93</v>
      </c>
    </row>
    <row r="10" spans="1:7" x14ac:dyDescent="0.25">
      <c r="A10" s="24" t="s">
        <v>94</v>
      </c>
      <c r="B10" s="24" t="s">
        <v>95</v>
      </c>
      <c r="C10" s="24" t="s">
        <v>96</v>
      </c>
      <c r="D10" s="24" t="s">
        <v>97</v>
      </c>
      <c r="E10" s="24" t="s">
        <v>98</v>
      </c>
      <c r="F10" s="24" t="s">
        <v>99</v>
      </c>
      <c r="G10" s="24" t="s">
        <v>100</v>
      </c>
    </row>
    <row r="11" spans="1:7" x14ac:dyDescent="0.25">
      <c r="A11" s="22" t="s">
        <v>101</v>
      </c>
      <c r="B11" s="22">
        <v>96333885.148895264</v>
      </c>
      <c r="C11" s="22">
        <v>1</v>
      </c>
      <c r="D11" s="22">
        <v>96333885.148895264</v>
      </c>
      <c r="E11" s="22">
        <v>6.4240673908668E-2</v>
      </c>
      <c r="F11" s="22">
        <v>0.80099722108549265</v>
      </c>
      <c r="G11" s="22">
        <v>4.0426521285666537</v>
      </c>
    </row>
    <row r="12" spans="1:7" x14ac:dyDescent="0.25">
      <c r="A12" s="22" t="s">
        <v>102</v>
      </c>
      <c r="B12" s="22">
        <v>71979731933.090027</v>
      </c>
      <c r="C12" s="22">
        <v>48</v>
      </c>
      <c r="D12" s="22">
        <v>1499577748.6060421</v>
      </c>
      <c r="E12" s="22"/>
      <c r="F12" s="22"/>
      <c r="G12" s="22"/>
    </row>
    <row r="13" spans="1:7" x14ac:dyDescent="0.25">
      <c r="A13" s="22"/>
      <c r="B13" s="22"/>
      <c r="C13" s="22"/>
      <c r="D13" s="22"/>
      <c r="E13" s="22"/>
      <c r="F13" s="22"/>
      <c r="G13" s="22"/>
    </row>
    <row r="14" spans="1:7" ht="16.5" thickBot="1" x14ac:dyDescent="0.3">
      <c r="A14" s="23" t="s">
        <v>103</v>
      </c>
      <c r="B14" s="23">
        <v>72076065818.238922</v>
      </c>
      <c r="C14" s="23">
        <v>49</v>
      </c>
      <c r="D14" s="23"/>
      <c r="E14" s="23"/>
      <c r="F14" s="23"/>
      <c r="G14" s="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5" sqref="G5"/>
    </sheetView>
  </sheetViews>
  <sheetFormatPr defaultRowHeight="15.75" x14ac:dyDescent="0.25"/>
  <cols>
    <col min="1" max="1" width="9.140625" style="2"/>
    <col min="2" max="2" width="13.7109375" style="2" bestFit="1" customWidth="1"/>
    <col min="3" max="3" width="9.42578125" style="2" bestFit="1" customWidth="1"/>
    <col min="4" max="5" width="12.42578125" style="2" bestFit="1" customWidth="1"/>
    <col min="6" max="7" width="9.42578125" style="2" bestFit="1" customWidth="1"/>
    <col min="8" max="16384" width="9.140625" style="2"/>
  </cols>
  <sheetData>
    <row r="1" spans="1:7" x14ac:dyDescent="0.25">
      <c r="A1" s="19" t="s">
        <v>128</v>
      </c>
      <c r="B1" s="19"/>
      <c r="C1" s="19"/>
    </row>
    <row r="3" spans="1:7" ht="16.5" thickBot="1" x14ac:dyDescent="0.3">
      <c r="A3" s="2" t="s">
        <v>85</v>
      </c>
    </row>
    <row r="4" spans="1:7" x14ac:dyDescent="0.25">
      <c r="A4" s="24" t="s">
        <v>86</v>
      </c>
      <c r="B4" s="24" t="s">
        <v>87</v>
      </c>
      <c r="C4" s="24" t="s">
        <v>88</v>
      </c>
      <c r="D4" s="24" t="s">
        <v>89</v>
      </c>
      <c r="E4" s="24" t="s">
        <v>90</v>
      </c>
    </row>
    <row r="5" spans="1:7" x14ac:dyDescent="0.25">
      <c r="A5" s="22" t="s">
        <v>91</v>
      </c>
      <c r="B5" s="22">
        <v>24</v>
      </c>
      <c r="C5" s="22">
        <v>867933.67999999993</v>
      </c>
      <c r="D5" s="22">
        <v>36163.903333333328</v>
      </c>
      <c r="E5" s="22">
        <v>1544010950.842006</v>
      </c>
    </row>
    <row r="6" spans="1:7" ht="16.5" thickBot="1" x14ac:dyDescent="0.3">
      <c r="A6" s="23" t="s">
        <v>92</v>
      </c>
      <c r="B6" s="23">
        <v>25</v>
      </c>
      <c r="C6" s="23">
        <v>867731.46100000001</v>
      </c>
      <c r="D6" s="23">
        <v>34709.258439999998</v>
      </c>
      <c r="E6" s="23">
        <v>1471775741.5406659</v>
      </c>
    </row>
    <row r="9" spans="1:7" ht="16.5" thickBot="1" x14ac:dyDescent="0.3">
      <c r="A9" s="2" t="s">
        <v>93</v>
      </c>
    </row>
    <row r="10" spans="1:7" x14ac:dyDescent="0.25">
      <c r="A10" s="24" t="s">
        <v>94</v>
      </c>
      <c r="B10" s="24" t="s">
        <v>95</v>
      </c>
      <c r="C10" s="24" t="s">
        <v>96</v>
      </c>
      <c r="D10" s="24" t="s">
        <v>97</v>
      </c>
      <c r="E10" s="24" t="s">
        <v>98</v>
      </c>
      <c r="F10" s="24" t="s">
        <v>99</v>
      </c>
      <c r="G10" s="24" t="s">
        <v>100</v>
      </c>
    </row>
    <row r="11" spans="1:7" x14ac:dyDescent="0.25">
      <c r="A11" s="22" t="s">
        <v>101</v>
      </c>
      <c r="B11" s="22">
        <v>25910103.253509521</v>
      </c>
      <c r="C11" s="22">
        <v>1</v>
      </c>
      <c r="D11" s="22">
        <v>25910103.253509521</v>
      </c>
      <c r="E11" s="22">
        <v>1.719174269185654E-2</v>
      </c>
      <c r="F11" s="22">
        <v>0.89624217017623486</v>
      </c>
      <c r="G11" s="22">
        <v>4.0470998945817049</v>
      </c>
    </row>
    <row r="12" spans="1:7" x14ac:dyDescent="0.25">
      <c r="A12" s="22" t="s">
        <v>102</v>
      </c>
      <c r="B12" s="22">
        <v>70834869666.342117</v>
      </c>
      <c r="C12" s="22">
        <v>47</v>
      </c>
      <c r="D12" s="22">
        <v>1507124886.5179174</v>
      </c>
      <c r="E12" s="22"/>
      <c r="F12" s="22"/>
      <c r="G12" s="22"/>
    </row>
    <row r="13" spans="1:7" x14ac:dyDescent="0.25">
      <c r="A13" s="22"/>
      <c r="B13" s="22"/>
      <c r="C13" s="22"/>
      <c r="D13" s="22"/>
      <c r="E13" s="22"/>
      <c r="F13" s="22"/>
      <c r="G13" s="22"/>
    </row>
    <row r="14" spans="1:7" ht="16.5" thickBot="1" x14ac:dyDescent="0.3">
      <c r="A14" s="23" t="s">
        <v>103</v>
      </c>
      <c r="B14" s="23">
        <v>70860779769.595627</v>
      </c>
      <c r="C14" s="23">
        <v>48</v>
      </c>
      <c r="D14" s="23"/>
      <c r="E14" s="23"/>
      <c r="F14" s="23"/>
      <c r="G14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E6" sqref="E6"/>
    </sheetView>
  </sheetViews>
  <sheetFormatPr defaultRowHeight="15.75" x14ac:dyDescent="0.25"/>
  <cols>
    <col min="1" max="1" width="44.5703125" style="2" bestFit="1" customWidth="1"/>
    <col min="2" max="2" width="13.7109375" style="2" bestFit="1" customWidth="1"/>
    <col min="3" max="4" width="11.28515625" style="2" bestFit="1" customWidth="1"/>
    <col min="5" max="5" width="14" style="2" bestFit="1" customWidth="1"/>
    <col min="6" max="6" width="15.140625" style="2" bestFit="1" customWidth="1"/>
    <col min="7" max="9" width="9.42578125" style="2" bestFit="1" customWidth="1"/>
    <col min="10" max="16384" width="9.140625" style="2"/>
  </cols>
  <sheetData>
    <row r="1" spans="1:6" x14ac:dyDescent="0.25">
      <c r="A1" s="14" t="s">
        <v>126</v>
      </c>
      <c r="B1" s="25"/>
      <c r="C1" s="25"/>
    </row>
    <row r="2" spans="1:6" x14ac:dyDescent="0.25">
      <c r="A2" s="14" t="s">
        <v>104</v>
      </c>
      <c r="B2" s="25"/>
      <c r="C2" s="25"/>
    </row>
    <row r="3" spans="1:6" ht="16.5" thickBot="1" x14ac:dyDescent="0.3"/>
    <row r="4" spans="1:6" x14ac:dyDescent="0.25">
      <c r="A4" s="21" t="s">
        <v>105</v>
      </c>
      <c r="B4" s="21"/>
    </row>
    <row r="5" spans="1:6" x14ac:dyDescent="0.25">
      <c r="A5" s="22" t="s">
        <v>106</v>
      </c>
      <c r="B5" s="22">
        <v>0.99871430401752426</v>
      </c>
    </row>
    <row r="6" spans="1:6" x14ac:dyDescent="0.25">
      <c r="A6" s="22" t="s">
        <v>107</v>
      </c>
      <c r="B6" s="22">
        <v>0.99743026104920784</v>
      </c>
    </row>
    <row r="7" spans="1:6" x14ac:dyDescent="0.25">
      <c r="A7" s="22" t="s">
        <v>108</v>
      </c>
      <c r="B7" s="22">
        <v>0.9971966484173177</v>
      </c>
    </row>
    <row r="8" spans="1:6" x14ac:dyDescent="0.25">
      <c r="A8" s="22" t="s">
        <v>109</v>
      </c>
      <c r="B8" s="22">
        <v>444.18853754328245</v>
      </c>
    </row>
    <row r="9" spans="1:6" ht="16.5" thickBot="1" x14ac:dyDescent="0.3">
      <c r="A9" s="23" t="s">
        <v>110</v>
      </c>
      <c r="B9" s="23">
        <v>13</v>
      </c>
    </row>
    <row r="11" spans="1:6" ht="16.5" thickBot="1" x14ac:dyDescent="0.3">
      <c r="A11" s="2" t="s">
        <v>93</v>
      </c>
    </row>
    <row r="12" spans="1:6" x14ac:dyDescent="0.25">
      <c r="A12" s="24"/>
      <c r="B12" s="24" t="s">
        <v>96</v>
      </c>
      <c r="C12" s="24" t="s">
        <v>95</v>
      </c>
      <c r="D12" s="24" t="s">
        <v>97</v>
      </c>
      <c r="E12" s="24" t="s">
        <v>98</v>
      </c>
      <c r="F12" s="24" t="s">
        <v>114</v>
      </c>
    </row>
    <row r="13" spans="1:6" x14ac:dyDescent="0.25">
      <c r="A13" s="22" t="s">
        <v>111</v>
      </c>
      <c r="B13" s="22">
        <v>1</v>
      </c>
      <c r="C13" s="22">
        <v>842404954.36503577</v>
      </c>
      <c r="D13" s="22">
        <v>842404954.36503577</v>
      </c>
      <c r="E13" s="22">
        <v>4269.5904454260099</v>
      </c>
      <c r="F13" s="22">
        <v>1.3373623446717623E-15</v>
      </c>
    </row>
    <row r="14" spans="1:6" x14ac:dyDescent="0.25">
      <c r="A14" s="22" t="s">
        <v>112</v>
      </c>
      <c r="B14" s="22">
        <v>11</v>
      </c>
      <c r="C14" s="22">
        <v>2170338.0257332409</v>
      </c>
      <c r="D14" s="22">
        <v>197303.45688484007</v>
      </c>
      <c r="E14" s="22"/>
      <c r="F14" s="22"/>
    </row>
    <row r="15" spans="1:6" ht="16.5" thickBot="1" x14ac:dyDescent="0.3">
      <c r="A15" s="23" t="s">
        <v>103</v>
      </c>
      <c r="B15" s="23">
        <v>12</v>
      </c>
      <c r="C15" s="23">
        <v>844575292.390769</v>
      </c>
      <c r="D15" s="23"/>
      <c r="E15" s="23"/>
      <c r="F15" s="23"/>
    </row>
    <row r="16" spans="1:6" ht="16.5" thickBot="1" x14ac:dyDescent="0.3"/>
    <row r="17" spans="1:9" x14ac:dyDescent="0.25">
      <c r="A17" s="24"/>
      <c r="B17" s="24" t="s">
        <v>115</v>
      </c>
      <c r="C17" s="24" t="s">
        <v>109</v>
      </c>
      <c r="D17" s="24" t="s">
        <v>116</v>
      </c>
      <c r="E17" s="24" t="s">
        <v>99</v>
      </c>
      <c r="F17" s="24" t="s">
        <v>117</v>
      </c>
      <c r="G17" s="24" t="s">
        <v>118</v>
      </c>
      <c r="H17" s="24" t="s">
        <v>119</v>
      </c>
      <c r="I17" s="24" t="s">
        <v>120</v>
      </c>
    </row>
    <row r="18" spans="1:9" x14ac:dyDescent="0.25">
      <c r="A18" s="22" t="s">
        <v>113</v>
      </c>
      <c r="B18" s="22">
        <v>87.915505109363949</v>
      </c>
      <c r="C18" s="22">
        <v>144.57185472648541</v>
      </c>
      <c r="D18" s="22">
        <v>0.60810940881744058</v>
      </c>
      <c r="E18" s="22">
        <v>0.55546265137485129</v>
      </c>
      <c r="F18" s="22">
        <v>-230.28500171055464</v>
      </c>
      <c r="G18" s="22">
        <v>406.11601192928254</v>
      </c>
      <c r="H18" s="22">
        <v>-230.28500171055464</v>
      </c>
      <c r="I18" s="22">
        <v>406.11601192928254</v>
      </c>
    </row>
    <row r="19" spans="1:9" ht="16.5" thickBot="1" x14ac:dyDescent="0.3">
      <c r="A19" s="23" t="s">
        <v>121</v>
      </c>
      <c r="B19" s="23">
        <v>1.2498217800122844</v>
      </c>
      <c r="C19" s="23">
        <v>1.9127357699889366E-2</v>
      </c>
      <c r="D19" s="23">
        <v>65.342103160412663</v>
      </c>
      <c r="E19" s="23">
        <v>1.3373623446717623E-15</v>
      </c>
      <c r="F19" s="23">
        <v>1.2077227495630634</v>
      </c>
      <c r="G19" s="23">
        <v>1.2919208104615054</v>
      </c>
      <c r="H19" s="23">
        <v>1.2077227495630634</v>
      </c>
      <c r="I19" s="23">
        <v>1.2919208104615054</v>
      </c>
    </row>
    <row r="23" spans="1:9" x14ac:dyDescent="0.25">
      <c r="A23" s="2" t="s">
        <v>122</v>
      </c>
    </row>
    <row r="24" spans="1:9" ht="16.5" thickBot="1" x14ac:dyDescent="0.3"/>
    <row r="25" spans="1:9" x14ac:dyDescent="0.25">
      <c r="A25" s="24" t="s">
        <v>123</v>
      </c>
      <c r="B25" s="24" t="s">
        <v>124</v>
      </c>
      <c r="C25" s="24" t="s">
        <v>125</v>
      </c>
    </row>
    <row r="26" spans="1:9" x14ac:dyDescent="0.25">
      <c r="A26" s="22">
        <v>1</v>
      </c>
      <c r="B26" s="22">
        <v>25951.727420683579</v>
      </c>
      <c r="C26" s="22">
        <v>-83.727420683579112</v>
      </c>
    </row>
    <row r="27" spans="1:9" x14ac:dyDescent="0.25">
      <c r="A27" s="22">
        <v>2</v>
      </c>
      <c r="B27" s="22">
        <v>20722.473093112181</v>
      </c>
      <c r="C27" s="22">
        <v>-84.473093112181232</v>
      </c>
    </row>
    <row r="28" spans="1:9" x14ac:dyDescent="0.25">
      <c r="A28" s="22">
        <v>3</v>
      </c>
      <c r="B28" s="22">
        <v>5317.1698326807618</v>
      </c>
      <c r="C28" s="22">
        <v>-87.169832680761829</v>
      </c>
    </row>
    <row r="29" spans="1:9" x14ac:dyDescent="0.25">
      <c r="A29" s="22">
        <v>4</v>
      </c>
      <c r="B29" s="22">
        <v>907.79859279742254</v>
      </c>
      <c r="C29" s="22">
        <v>-88.798592797422543</v>
      </c>
    </row>
    <row r="30" spans="1:9" x14ac:dyDescent="0.25">
      <c r="A30" s="22">
        <v>5</v>
      </c>
      <c r="B30" s="22">
        <v>4497.2867449927035</v>
      </c>
      <c r="C30" s="22">
        <v>-86.286744992703461</v>
      </c>
    </row>
    <row r="31" spans="1:9" x14ac:dyDescent="0.25">
      <c r="A31" s="22">
        <v>6</v>
      </c>
      <c r="B31" s="22">
        <v>831.55946421667318</v>
      </c>
      <c r="C31" s="22">
        <v>-236.55946421667318</v>
      </c>
    </row>
    <row r="32" spans="1:9" x14ac:dyDescent="0.25">
      <c r="A32" s="22">
        <v>7</v>
      </c>
      <c r="B32" s="22">
        <v>856.5558998169189</v>
      </c>
      <c r="C32" s="22">
        <v>-241.5558998169189</v>
      </c>
    </row>
    <row r="33" spans="1:3" x14ac:dyDescent="0.25">
      <c r="A33" s="22">
        <v>8</v>
      </c>
      <c r="B33" s="22">
        <v>87.915505109363949</v>
      </c>
      <c r="C33" s="22">
        <v>-631.91550510936395</v>
      </c>
    </row>
    <row r="34" spans="1:3" x14ac:dyDescent="0.25">
      <c r="A34" s="22">
        <v>9</v>
      </c>
      <c r="B34" s="22">
        <v>2985.0023911778389</v>
      </c>
      <c r="C34" s="22">
        <v>901.99760882216106</v>
      </c>
    </row>
    <row r="35" spans="1:3" x14ac:dyDescent="0.25">
      <c r="A35" s="22">
        <v>10</v>
      </c>
      <c r="B35" s="22">
        <v>89.165326889376232</v>
      </c>
      <c r="C35" s="22">
        <v>-87.165326889376232</v>
      </c>
    </row>
    <row r="36" spans="1:3" x14ac:dyDescent="0.25">
      <c r="A36" s="22">
        <v>11</v>
      </c>
      <c r="B36" s="22">
        <v>87.915505109363949</v>
      </c>
      <c r="C36" s="22">
        <v>-72.915505109363949</v>
      </c>
    </row>
    <row r="37" spans="1:3" x14ac:dyDescent="0.25">
      <c r="A37" s="22">
        <v>12</v>
      </c>
      <c r="B37" s="22">
        <v>2983.7525693978268</v>
      </c>
      <c r="C37" s="22">
        <v>886.24743060217315</v>
      </c>
    </row>
    <row r="38" spans="1:3" ht="16.5" thickBot="1" x14ac:dyDescent="0.3">
      <c r="A38" s="23">
        <v>13</v>
      </c>
      <c r="B38" s="23">
        <v>90.377654015988142</v>
      </c>
      <c r="C38" s="23">
        <v>-87.677654015988139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D5" sqref="D5"/>
    </sheetView>
  </sheetViews>
  <sheetFormatPr defaultRowHeight="15.75" x14ac:dyDescent="0.25"/>
  <cols>
    <col min="1" max="1" width="55.140625" style="2" bestFit="1" customWidth="1"/>
    <col min="2" max="2" width="14.5703125" style="2" bestFit="1" customWidth="1"/>
    <col min="3" max="4" width="11.28515625" style="2" bestFit="1" customWidth="1"/>
    <col min="5" max="5" width="14" style="2" bestFit="1" customWidth="1"/>
    <col min="6" max="9" width="9.42578125" style="2" bestFit="1" customWidth="1"/>
    <col min="10" max="16384" width="9.140625" style="2"/>
  </cols>
  <sheetData>
    <row r="1" spans="1:6" x14ac:dyDescent="0.25">
      <c r="A1" s="25" t="s">
        <v>129</v>
      </c>
      <c r="B1" s="25"/>
      <c r="C1" s="25"/>
      <c r="D1" s="25"/>
      <c r="E1" s="25"/>
      <c r="F1" s="25"/>
    </row>
    <row r="2" spans="1:6" x14ac:dyDescent="0.25">
      <c r="A2" s="25" t="s">
        <v>104</v>
      </c>
      <c r="B2" s="25"/>
      <c r="C2" s="25"/>
      <c r="D2" s="25"/>
      <c r="E2" s="25"/>
      <c r="F2" s="25"/>
    </row>
    <row r="3" spans="1:6" ht="16.5" thickBot="1" x14ac:dyDescent="0.3"/>
    <row r="4" spans="1:6" x14ac:dyDescent="0.25">
      <c r="A4" s="21" t="s">
        <v>105</v>
      </c>
      <c r="B4" s="21"/>
    </row>
    <row r="5" spans="1:6" x14ac:dyDescent="0.25">
      <c r="A5" s="22" t="s">
        <v>106</v>
      </c>
      <c r="B5" s="22">
        <v>0.99986401824002769</v>
      </c>
    </row>
    <row r="6" spans="1:6" x14ac:dyDescent="0.25">
      <c r="A6" s="22" t="s">
        <v>107</v>
      </c>
      <c r="B6" s="22">
        <v>0.99972805497109452</v>
      </c>
    </row>
    <row r="7" spans="1:6" x14ac:dyDescent="0.25">
      <c r="A7" s="22" t="s">
        <v>108</v>
      </c>
      <c r="B7" s="22">
        <v>0.99970333269573952</v>
      </c>
    </row>
    <row r="8" spans="1:6" x14ac:dyDescent="0.25">
      <c r="A8" s="22" t="s">
        <v>109</v>
      </c>
      <c r="B8" s="22">
        <v>144.34538518274397</v>
      </c>
    </row>
    <row r="9" spans="1:6" ht="16.5" thickBot="1" x14ac:dyDescent="0.3">
      <c r="A9" s="23" t="s">
        <v>110</v>
      </c>
      <c r="B9" s="23">
        <v>13</v>
      </c>
    </row>
    <row r="11" spans="1:6" ht="16.5" thickBot="1" x14ac:dyDescent="0.3">
      <c r="A11" s="2" t="s">
        <v>93</v>
      </c>
    </row>
    <row r="12" spans="1:6" x14ac:dyDescent="0.25">
      <c r="A12" s="24"/>
      <c r="B12" s="24" t="s">
        <v>96</v>
      </c>
      <c r="C12" s="24" t="s">
        <v>95</v>
      </c>
      <c r="D12" s="24" t="s">
        <v>97</v>
      </c>
      <c r="E12" s="24" t="s">
        <v>98</v>
      </c>
      <c r="F12" s="24" t="s">
        <v>114</v>
      </c>
    </row>
    <row r="13" spans="1:6" x14ac:dyDescent="0.25">
      <c r="A13" s="22" t="s">
        <v>111</v>
      </c>
      <c r="B13" s="22">
        <v>1</v>
      </c>
      <c r="C13" s="22">
        <v>842556916.35270989</v>
      </c>
      <c r="D13" s="22">
        <v>842556916.35270989</v>
      </c>
      <c r="E13" s="22">
        <v>40438.351268791783</v>
      </c>
      <c r="F13" s="22">
        <v>5.7687671713671078E-21</v>
      </c>
    </row>
    <row r="14" spans="1:6" x14ac:dyDescent="0.25">
      <c r="A14" s="22" t="s">
        <v>112</v>
      </c>
      <c r="B14" s="22">
        <v>11</v>
      </c>
      <c r="C14" s="22">
        <v>229191.49245910198</v>
      </c>
      <c r="D14" s="22">
        <v>20835.590223554726</v>
      </c>
      <c r="E14" s="22"/>
      <c r="F14" s="22"/>
    </row>
    <row r="15" spans="1:6" ht="16.5" thickBot="1" x14ac:dyDescent="0.3">
      <c r="A15" s="23" t="s">
        <v>103</v>
      </c>
      <c r="B15" s="23">
        <v>12</v>
      </c>
      <c r="C15" s="23">
        <v>842786107.84516895</v>
      </c>
      <c r="D15" s="23"/>
      <c r="E15" s="23"/>
      <c r="F15" s="23"/>
    </row>
    <row r="16" spans="1:6" ht="16.5" thickBot="1" x14ac:dyDescent="0.3"/>
    <row r="17" spans="1:9" x14ac:dyDescent="0.25">
      <c r="A17" s="24"/>
      <c r="B17" s="24" t="s">
        <v>115</v>
      </c>
      <c r="C17" s="24" t="s">
        <v>109</v>
      </c>
      <c r="D17" s="24" t="s">
        <v>116</v>
      </c>
      <c r="E17" s="24" t="s">
        <v>99</v>
      </c>
      <c r="F17" s="24" t="s">
        <v>117</v>
      </c>
      <c r="G17" s="24" t="s">
        <v>118</v>
      </c>
      <c r="H17" s="24" t="s">
        <v>119</v>
      </c>
      <c r="I17" s="24" t="s">
        <v>120</v>
      </c>
    </row>
    <row r="18" spans="1:9" x14ac:dyDescent="0.25">
      <c r="A18" s="22" t="s">
        <v>113</v>
      </c>
      <c r="B18" s="22">
        <v>-21.158802765884502</v>
      </c>
      <c r="C18" s="22">
        <v>47.077154086078608</v>
      </c>
      <c r="D18" s="22">
        <v>-0.44944948726502276</v>
      </c>
      <c r="E18" s="22">
        <v>0.66183436943569274</v>
      </c>
      <c r="F18" s="22">
        <v>-124.77492028869095</v>
      </c>
      <c r="G18" s="22">
        <v>82.457314756921946</v>
      </c>
      <c r="H18" s="22">
        <v>-124.77492028869095</v>
      </c>
      <c r="I18" s="22">
        <v>82.457314756921946</v>
      </c>
    </row>
    <row r="19" spans="1:9" ht="16.5" thickBot="1" x14ac:dyDescent="0.3">
      <c r="A19" s="23" t="s">
        <v>121</v>
      </c>
      <c r="B19" s="23">
        <v>0.83292813171770774</v>
      </c>
      <c r="C19" s="23">
        <v>4.1420068250962163E-3</v>
      </c>
      <c r="D19" s="23">
        <v>201.09289213891128</v>
      </c>
      <c r="E19" s="23">
        <v>5.7687671713670672E-21</v>
      </c>
      <c r="F19" s="23">
        <v>0.82381163616267272</v>
      </c>
      <c r="G19" s="23">
        <v>0.84204462727274276</v>
      </c>
      <c r="H19" s="23">
        <v>0.82381163616267272</v>
      </c>
      <c r="I19" s="23">
        <v>0.84204462727274276</v>
      </c>
    </row>
    <row r="23" spans="1:9" x14ac:dyDescent="0.25">
      <c r="A23" s="2" t="s">
        <v>122</v>
      </c>
    </row>
    <row r="24" spans="1:9" ht="16.5" thickBot="1" x14ac:dyDescent="0.3"/>
    <row r="25" spans="1:9" x14ac:dyDescent="0.25">
      <c r="A25" s="24" t="s">
        <v>123</v>
      </c>
      <c r="B25" s="24" t="s">
        <v>124</v>
      </c>
      <c r="C25" s="24" t="s">
        <v>125</v>
      </c>
    </row>
    <row r="26" spans="1:9" x14ac:dyDescent="0.25">
      <c r="A26" s="22">
        <v>1</v>
      </c>
      <c r="B26" s="22">
        <v>25834.596262015199</v>
      </c>
      <c r="C26" s="22">
        <v>33.40373798480141</v>
      </c>
    </row>
    <row r="27" spans="1:9" x14ac:dyDescent="0.25">
      <c r="A27" s="22">
        <v>2</v>
      </c>
      <c r="B27" s="22">
        <v>20606.306379223148</v>
      </c>
      <c r="C27" s="22">
        <v>30.693620776852185</v>
      </c>
    </row>
    <row r="28" spans="1:9" x14ac:dyDescent="0.25">
      <c r="A28" s="22">
        <v>3</v>
      </c>
      <c r="B28" s="22">
        <v>5207.1310800261672</v>
      </c>
      <c r="C28" s="22">
        <v>23.868919973832817</v>
      </c>
    </row>
    <row r="29" spans="1:9" x14ac:dyDescent="0.25">
      <c r="A29" s="22">
        <v>4</v>
      </c>
      <c r="B29" s="22">
        <v>798.44247884433992</v>
      </c>
      <c r="C29" s="22">
        <v>21.557521155660083</v>
      </c>
    </row>
    <row r="30" spans="1:9" x14ac:dyDescent="0.25">
      <c r="A30" s="22">
        <v>5</v>
      </c>
      <c r="B30" s="22">
        <v>4387.5297984159424</v>
      </c>
      <c r="C30" s="22">
        <v>23.470201584057577</v>
      </c>
    </row>
    <row r="31" spans="1:9" x14ac:dyDescent="0.25">
      <c r="A31" s="22">
        <v>6</v>
      </c>
      <c r="B31" s="22">
        <v>474.43343560615159</v>
      </c>
      <c r="C31" s="22">
        <v>222.56656439384841</v>
      </c>
    </row>
    <row r="32" spans="1:9" x14ac:dyDescent="0.25">
      <c r="A32" s="22">
        <v>7</v>
      </c>
      <c r="B32" s="22">
        <v>491.09199824050575</v>
      </c>
      <c r="C32" s="22">
        <v>123.90800175949425</v>
      </c>
    </row>
    <row r="33" spans="1:3" x14ac:dyDescent="0.25">
      <c r="A33" s="22">
        <v>8</v>
      </c>
      <c r="B33" s="22">
        <v>-21.158802765884502</v>
      </c>
      <c r="C33" s="22">
        <v>21.158802765884502</v>
      </c>
    </row>
    <row r="34" spans="1:3" x14ac:dyDescent="0.25">
      <c r="A34" s="22">
        <v>9</v>
      </c>
      <c r="B34" s="22">
        <v>3379.6867590375164</v>
      </c>
      <c r="C34" s="22">
        <v>-282.68675903751637</v>
      </c>
    </row>
    <row r="35" spans="1:3" x14ac:dyDescent="0.25">
      <c r="A35" s="22">
        <v>10</v>
      </c>
      <c r="B35" s="22">
        <v>-19.492946502449087</v>
      </c>
      <c r="C35" s="22">
        <v>21.492946502449087</v>
      </c>
    </row>
    <row r="36" spans="1:3" x14ac:dyDescent="0.25">
      <c r="A36" s="22">
        <v>11</v>
      </c>
      <c r="B36" s="22">
        <v>-21.158802765884502</v>
      </c>
      <c r="C36" s="22">
        <v>21.158802765884502</v>
      </c>
    </row>
    <row r="37" spans="1:3" x14ac:dyDescent="0.25">
      <c r="A37" s="22">
        <v>12</v>
      </c>
      <c r="B37" s="22">
        <v>3378.0209027740807</v>
      </c>
      <c r="C37" s="22">
        <v>-281.0209027740807</v>
      </c>
    </row>
    <row r="38" spans="1:3" ht="16.5" thickBot="1" x14ac:dyDescent="0.3">
      <c r="A38" s="23">
        <v>13</v>
      </c>
      <c r="B38" s="23">
        <v>-18.268542148824057</v>
      </c>
      <c r="C38" s="23">
        <v>20.428542148824057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C7" sqref="C7"/>
    </sheetView>
  </sheetViews>
  <sheetFormatPr defaultRowHeight="15.75" x14ac:dyDescent="0.25"/>
  <cols>
    <col min="1" max="1" width="54.85546875" style="2" bestFit="1" customWidth="1"/>
    <col min="2" max="2" width="13.7109375" style="2" bestFit="1" customWidth="1"/>
    <col min="3" max="4" width="11.28515625" style="2" bestFit="1" customWidth="1"/>
    <col min="5" max="9" width="9.42578125" style="2" bestFit="1" customWidth="1"/>
    <col min="10" max="16384" width="9.140625" style="2"/>
  </cols>
  <sheetData>
    <row r="1" spans="1:7" x14ac:dyDescent="0.25">
      <c r="A1" s="19" t="s">
        <v>130</v>
      </c>
      <c r="B1" s="19"/>
      <c r="C1" s="19"/>
      <c r="D1" s="19"/>
      <c r="E1" s="19"/>
      <c r="F1" s="19"/>
      <c r="G1" s="19"/>
    </row>
    <row r="2" spans="1:7" x14ac:dyDescent="0.25">
      <c r="A2" s="19" t="s">
        <v>104</v>
      </c>
      <c r="B2" s="19"/>
      <c r="C2" s="19"/>
      <c r="D2" s="19"/>
      <c r="E2" s="19"/>
      <c r="F2" s="19"/>
      <c r="G2" s="19"/>
    </row>
    <row r="3" spans="1:7" ht="16.5" thickBot="1" x14ac:dyDescent="0.3"/>
    <row r="4" spans="1:7" x14ac:dyDescent="0.25">
      <c r="A4" s="21" t="s">
        <v>105</v>
      </c>
      <c r="B4" s="21"/>
    </row>
    <row r="5" spans="1:7" x14ac:dyDescent="0.25">
      <c r="A5" s="22" t="s">
        <v>106</v>
      </c>
      <c r="B5" s="22">
        <v>0.99838014040258194</v>
      </c>
    </row>
    <row r="6" spans="1:7" x14ac:dyDescent="0.25">
      <c r="A6" s="22" t="s">
        <v>107</v>
      </c>
      <c r="B6" s="22">
        <v>0.99676290475027929</v>
      </c>
    </row>
    <row r="7" spans="1:7" x14ac:dyDescent="0.25">
      <c r="A7" s="22" t="s">
        <v>108</v>
      </c>
      <c r="B7" s="22">
        <v>0.99646862336394093</v>
      </c>
    </row>
    <row r="8" spans="1:7" x14ac:dyDescent="0.25">
      <c r="A8" s="22" t="s">
        <v>109</v>
      </c>
      <c r="B8" s="22">
        <v>498.54065823338868</v>
      </c>
    </row>
    <row r="9" spans="1:7" ht="16.5" thickBot="1" x14ac:dyDescent="0.3">
      <c r="A9" s="23" t="s">
        <v>110</v>
      </c>
      <c r="B9" s="23">
        <v>13</v>
      </c>
    </row>
    <row r="11" spans="1:7" ht="16.5" thickBot="1" x14ac:dyDescent="0.3">
      <c r="A11" s="2" t="s">
        <v>93</v>
      </c>
    </row>
    <row r="12" spans="1:7" x14ac:dyDescent="0.25">
      <c r="A12" s="24"/>
      <c r="B12" s="24" t="s">
        <v>96</v>
      </c>
      <c r="C12" s="24" t="s">
        <v>95</v>
      </c>
      <c r="D12" s="24" t="s">
        <v>97</v>
      </c>
      <c r="E12" s="24" t="s">
        <v>98</v>
      </c>
      <c r="F12" s="24" t="s">
        <v>114</v>
      </c>
    </row>
    <row r="13" spans="1:7" x14ac:dyDescent="0.25">
      <c r="A13" s="22" t="s">
        <v>111</v>
      </c>
      <c r="B13" s="22">
        <v>1</v>
      </c>
      <c r="C13" s="22">
        <v>841841321.72373939</v>
      </c>
      <c r="D13" s="22">
        <v>841841321.72373939</v>
      </c>
      <c r="E13" s="22">
        <v>3387.108227105542</v>
      </c>
      <c r="F13" s="22">
        <v>4.7625287988309759E-15</v>
      </c>
    </row>
    <row r="14" spans="1:7" x14ac:dyDescent="0.25">
      <c r="A14" s="22" t="s">
        <v>112</v>
      </c>
      <c r="B14" s="22">
        <v>11</v>
      </c>
      <c r="C14" s="22">
        <v>2733970.6670295848</v>
      </c>
      <c r="D14" s="22">
        <v>248542.78791178044</v>
      </c>
      <c r="E14" s="22"/>
      <c r="F14" s="22"/>
    </row>
    <row r="15" spans="1:7" ht="16.5" thickBot="1" x14ac:dyDescent="0.3">
      <c r="A15" s="23" t="s">
        <v>103</v>
      </c>
      <c r="B15" s="23">
        <v>12</v>
      </c>
      <c r="C15" s="23">
        <v>844575292.390769</v>
      </c>
      <c r="D15" s="23"/>
      <c r="E15" s="23"/>
      <c r="F15" s="23"/>
    </row>
    <row r="16" spans="1:7" ht="16.5" thickBot="1" x14ac:dyDescent="0.3"/>
    <row r="17" spans="1:9" x14ac:dyDescent="0.25">
      <c r="A17" s="24"/>
      <c r="B17" s="24" t="s">
        <v>115</v>
      </c>
      <c r="C17" s="24" t="s">
        <v>109</v>
      </c>
      <c r="D17" s="24" t="s">
        <v>116</v>
      </c>
      <c r="E17" s="24" t="s">
        <v>99</v>
      </c>
      <c r="F17" s="24" t="s">
        <v>117</v>
      </c>
      <c r="G17" s="24" t="s">
        <v>118</v>
      </c>
      <c r="H17" s="24" t="s">
        <v>119</v>
      </c>
      <c r="I17" s="24" t="s">
        <v>120</v>
      </c>
    </row>
    <row r="18" spans="1:9" x14ac:dyDescent="0.25">
      <c r="A18" s="22" t="s">
        <v>113</v>
      </c>
      <c r="B18" s="22">
        <v>99.444615809132301</v>
      </c>
      <c r="C18" s="22">
        <v>162.17333148398856</v>
      </c>
      <c r="D18" s="22">
        <v>0.61319956184627378</v>
      </c>
      <c r="E18" s="22">
        <v>0.55221220648119695</v>
      </c>
      <c r="F18" s="22">
        <v>-257.49648014974861</v>
      </c>
      <c r="G18" s="22">
        <v>456.38571176801321</v>
      </c>
      <c r="H18" s="22">
        <v>-257.49648014974861</v>
      </c>
      <c r="I18" s="22">
        <v>456.38571176801321</v>
      </c>
    </row>
    <row r="19" spans="1:9" ht="16.5" thickBot="1" x14ac:dyDescent="0.3">
      <c r="A19" s="23" t="s">
        <v>121</v>
      </c>
      <c r="B19" s="23">
        <v>1.249387542791738</v>
      </c>
      <c r="C19" s="23">
        <v>2.1467557487904364E-2</v>
      </c>
      <c r="D19" s="23">
        <v>58.198867919449633</v>
      </c>
      <c r="E19" s="23">
        <v>4.7625287988309759E-15</v>
      </c>
      <c r="F19" s="23">
        <v>1.2021377673374465</v>
      </c>
      <c r="G19" s="23">
        <v>1.2966373182460296</v>
      </c>
      <c r="H19" s="23">
        <v>1.2021377673374465</v>
      </c>
      <c r="I19" s="23">
        <v>1.2966373182460296</v>
      </c>
    </row>
    <row r="23" spans="1:9" x14ac:dyDescent="0.25">
      <c r="A23" s="2" t="s">
        <v>122</v>
      </c>
    </row>
    <row r="24" spans="1:9" ht="16.5" thickBot="1" x14ac:dyDescent="0.3"/>
    <row r="25" spans="1:9" x14ac:dyDescent="0.25">
      <c r="A25" s="24" t="s">
        <v>123</v>
      </c>
      <c r="B25" s="24" t="s">
        <v>124</v>
      </c>
      <c r="C25" s="24" t="s">
        <v>125</v>
      </c>
    </row>
    <row r="26" spans="1:9" x14ac:dyDescent="0.25">
      <c r="A26" s="22">
        <v>1</v>
      </c>
      <c r="B26" s="22">
        <v>25954.270426341362</v>
      </c>
      <c r="C26" s="22">
        <v>-86.270426341361599</v>
      </c>
    </row>
    <row r="27" spans="1:9" x14ac:dyDescent="0.25">
      <c r="A27" s="22">
        <v>2</v>
      </c>
      <c r="B27" s="22">
        <v>20726.832947300725</v>
      </c>
      <c r="C27" s="22">
        <v>-88.832947300725209</v>
      </c>
    </row>
    <row r="28" spans="1:9" x14ac:dyDescent="0.25">
      <c r="A28" s="22">
        <v>3</v>
      </c>
      <c r="B28" s="22">
        <v>5326.8820948497641</v>
      </c>
      <c r="C28" s="22">
        <v>-96.882094849764144</v>
      </c>
    </row>
    <row r="29" spans="1:9" x14ac:dyDescent="0.25">
      <c r="A29" s="22">
        <v>4</v>
      </c>
      <c r="B29" s="22">
        <v>919.04284388051246</v>
      </c>
      <c r="C29" s="22">
        <v>-100.04284388051246</v>
      </c>
    </row>
    <row r="30" spans="1:9" x14ac:dyDescent="0.25">
      <c r="A30" s="22">
        <v>5</v>
      </c>
      <c r="B30" s="22">
        <v>4507.2838667783844</v>
      </c>
      <c r="C30" s="22">
        <v>-96.283866778384436</v>
      </c>
    </row>
    <row r="31" spans="1:9" x14ac:dyDescent="0.25">
      <c r="A31" s="22">
        <v>6</v>
      </c>
      <c r="B31" s="22">
        <v>970.2677331349737</v>
      </c>
      <c r="C31" s="22">
        <v>-375.2677331349737</v>
      </c>
    </row>
    <row r="32" spans="1:9" x14ac:dyDescent="0.25">
      <c r="A32" s="22">
        <v>7</v>
      </c>
      <c r="B32" s="22">
        <v>867.81795462605123</v>
      </c>
      <c r="C32" s="22">
        <v>-252.81795462605123</v>
      </c>
    </row>
    <row r="33" spans="1:3" x14ac:dyDescent="0.25">
      <c r="A33" s="22">
        <v>8</v>
      </c>
      <c r="B33" s="22">
        <v>99.444615809132301</v>
      </c>
      <c r="C33" s="22">
        <v>-643.4446158091323</v>
      </c>
    </row>
    <row r="34" spans="1:3" x14ac:dyDescent="0.25">
      <c r="A34" s="22">
        <v>9</v>
      </c>
      <c r="B34" s="22">
        <v>2868.0874106356237</v>
      </c>
      <c r="C34" s="22">
        <v>1018.9125893643763</v>
      </c>
    </row>
    <row r="35" spans="1:3" x14ac:dyDescent="0.25">
      <c r="A35" s="22">
        <v>10</v>
      </c>
      <c r="B35" s="22">
        <v>100.69400335192404</v>
      </c>
      <c r="C35" s="22">
        <v>-98.694003351924039</v>
      </c>
    </row>
    <row r="36" spans="1:3" x14ac:dyDescent="0.25">
      <c r="A36" s="22">
        <v>11</v>
      </c>
      <c r="B36" s="22">
        <v>99.444615809132301</v>
      </c>
      <c r="C36" s="22">
        <v>-84.444615809132301</v>
      </c>
    </row>
    <row r="37" spans="1:3" x14ac:dyDescent="0.25">
      <c r="A37" s="22">
        <v>12</v>
      </c>
      <c r="B37" s="22">
        <v>2866.8380230928319</v>
      </c>
      <c r="C37" s="22">
        <v>1003.1619769071681</v>
      </c>
    </row>
    <row r="38" spans="1:3" ht="16.5" thickBot="1" x14ac:dyDescent="0.3">
      <c r="A38" s="23">
        <v>13</v>
      </c>
      <c r="B38" s="23">
        <v>101.79346438958076</v>
      </c>
      <c r="C38" s="23">
        <v>-99.09346438958076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25" workbookViewId="0">
      <selection activeCell="F5" sqref="F5"/>
    </sheetView>
  </sheetViews>
  <sheetFormatPr defaultRowHeight="15.75" x14ac:dyDescent="0.25"/>
  <cols>
    <col min="1" max="1" width="24.28515625" style="2" customWidth="1"/>
    <col min="2" max="2" width="13" style="2" bestFit="1" customWidth="1"/>
    <col min="3" max="4" width="11.28515625" style="2" bestFit="1" customWidth="1"/>
    <col min="5" max="5" width="9.42578125" style="2" bestFit="1" customWidth="1"/>
    <col min="6" max="6" width="13.7109375" style="2" bestFit="1" customWidth="1"/>
    <col min="7" max="9" width="9.42578125" style="2" bestFit="1" customWidth="1"/>
    <col min="10" max="16384" width="9.140625" style="2"/>
  </cols>
  <sheetData>
    <row r="1" spans="1:6" x14ac:dyDescent="0.25">
      <c r="A1" s="19" t="s">
        <v>131</v>
      </c>
      <c r="B1" s="19"/>
      <c r="C1" s="19"/>
      <c r="D1" s="19"/>
      <c r="E1" s="19"/>
      <c r="F1" s="19"/>
    </row>
    <row r="2" spans="1:6" x14ac:dyDescent="0.25">
      <c r="A2" s="19" t="s">
        <v>104</v>
      </c>
      <c r="B2" s="19"/>
      <c r="C2" s="19"/>
      <c r="D2" s="19"/>
      <c r="E2" s="19"/>
      <c r="F2" s="19"/>
    </row>
    <row r="3" spans="1:6" ht="16.5" thickBot="1" x14ac:dyDescent="0.3">
      <c r="A3" s="19"/>
      <c r="B3" s="19"/>
      <c r="C3" s="19"/>
      <c r="D3" s="19"/>
      <c r="E3" s="19"/>
      <c r="F3" s="19"/>
    </row>
    <row r="4" spans="1:6" x14ac:dyDescent="0.25">
      <c r="A4" s="21" t="s">
        <v>105</v>
      </c>
      <c r="B4" s="21"/>
    </row>
    <row r="5" spans="1:6" x14ac:dyDescent="0.25">
      <c r="A5" s="22" t="s">
        <v>106</v>
      </c>
      <c r="B5" s="22">
        <v>0.99993125857811638</v>
      </c>
    </row>
    <row r="6" spans="1:6" x14ac:dyDescent="0.25">
      <c r="A6" s="22" t="s">
        <v>107</v>
      </c>
      <c r="B6" s="22">
        <v>0.99986252188161573</v>
      </c>
    </row>
    <row r="7" spans="1:6" x14ac:dyDescent="0.25">
      <c r="A7" s="22" t="s">
        <v>108</v>
      </c>
      <c r="B7" s="22">
        <v>0.99985002387085364</v>
      </c>
    </row>
    <row r="8" spans="1:6" x14ac:dyDescent="0.25">
      <c r="A8" s="22" t="s">
        <v>109</v>
      </c>
      <c r="B8" s="22">
        <v>102.63039767014729</v>
      </c>
    </row>
    <row r="9" spans="1:6" ht="16.5" thickBot="1" x14ac:dyDescent="0.3">
      <c r="A9" s="23" t="s">
        <v>110</v>
      </c>
      <c r="B9" s="23">
        <v>13</v>
      </c>
    </row>
    <row r="11" spans="1:6" ht="16.5" thickBot="1" x14ac:dyDescent="0.3">
      <c r="A11" s="2" t="s">
        <v>93</v>
      </c>
    </row>
    <row r="12" spans="1:6" x14ac:dyDescent="0.25">
      <c r="A12" s="24"/>
      <c r="B12" s="24" t="s">
        <v>96</v>
      </c>
      <c r="C12" s="24" t="s">
        <v>95</v>
      </c>
      <c r="D12" s="24" t="s">
        <v>97</v>
      </c>
      <c r="E12" s="24" t="s">
        <v>98</v>
      </c>
      <c r="F12" s="24" t="s">
        <v>114</v>
      </c>
    </row>
    <row r="13" spans="1:6" x14ac:dyDescent="0.25">
      <c r="A13" s="22" t="s">
        <v>111</v>
      </c>
      <c r="B13" s="22">
        <v>1</v>
      </c>
      <c r="C13" s="22">
        <v>842658137.32258391</v>
      </c>
      <c r="D13" s="22">
        <v>842658137.32258391</v>
      </c>
      <c r="E13" s="22">
        <v>80001.733148251486</v>
      </c>
      <c r="F13" s="22">
        <v>1.35424363319656E-22</v>
      </c>
    </row>
    <row r="14" spans="1:6" x14ac:dyDescent="0.25">
      <c r="A14" s="22" t="s">
        <v>112</v>
      </c>
      <c r="B14" s="22">
        <v>11</v>
      </c>
      <c r="C14" s="22">
        <v>115862.9837852583</v>
      </c>
      <c r="D14" s="22">
        <v>10532.998525932573</v>
      </c>
      <c r="E14" s="22"/>
      <c r="F14" s="22"/>
    </row>
    <row r="15" spans="1:6" ht="16.5" thickBot="1" x14ac:dyDescent="0.3">
      <c r="A15" s="23" t="s">
        <v>103</v>
      </c>
      <c r="B15" s="23">
        <v>12</v>
      </c>
      <c r="C15" s="23">
        <v>842774000.30636919</v>
      </c>
      <c r="D15" s="23"/>
      <c r="E15" s="23"/>
      <c r="F15" s="23"/>
    </row>
    <row r="16" spans="1:6" ht="16.5" thickBot="1" x14ac:dyDescent="0.3"/>
    <row r="17" spans="1:9" x14ac:dyDescent="0.25">
      <c r="A17" s="24"/>
      <c r="B17" s="24" t="s">
        <v>115</v>
      </c>
      <c r="C17" s="24" t="s">
        <v>109</v>
      </c>
      <c r="D17" s="24" t="s">
        <v>116</v>
      </c>
      <c r="E17" s="24" t="s">
        <v>99</v>
      </c>
      <c r="F17" s="24" t="s">
        <v>117</v>
      </c>
      <c r="G17" s="24" t="s">
        <v>118</v>
      </c>
      <c r="H17" s="24" t="s">
        <v>119</v>
      </c>
      <c r="I17" s="24" t="s">
        <v>120</v>
      </c>
    </row>
    <row r="18" spans="1:9" x14ac:dyDescent="0.25">
      <c r="A18" s="22" t="s">
        <v>113</v>
      </c>
      <c r="B18" s="22">
        <v>-15.326058447912146</v>
      </c>
      <c r="C18" s="22">
        <v>33.461078581367403</v>
      </c>
      <c r="D18" s="22">
        <v>-0.45802643243085323</v>
      </c>
      <c r="E18" s="22">
        <v>0.65584893730543714</v>
      </c>
      <c r="F18" s="22">
        <v>-88.973395846161964</v>
      </c>
      <c r="G18" s="22">
        <v>58.321278950337671</v>
      </c>
      <c r="H18" s="22">
        <v>-88.973395846161964</v>
      </c>
      <c r="I18" s="22">
        <v>58.321278950337671</v>
      </c>
    </row>
    <row r="19" spans="1:9" ht="16.5" thickBot="1" x14ac:dyDescent="0.3">
      <c r="A19" s="23" t="s">
        <v>121</v>
      </c>
      <c r="B19" s="23">
        <v>0.83307854645888868</v>
      </c>
      <c r="C19" s="23">
        <v>2.9453455429803723E-3</v>
      </c>
      <c r="D19" s="23">
        <v>282.84577626022889</v>
      </c>
      <c r="E19" s="23">
        <v>1.35424363319656E-22</v>
      </c>
      <c r="F19" s="23">
        <v>0.82659588462744682</v>
      </c>
      <c r="G19" s="23">
        <v>0.83956120829033054</v>
      </c>
      <c r="H19" s="23">
        <v>0.82659588462744682</v>
      </c>
      <c r="I19" s="23">
        <v>0.83956120829033054</v>
      </c>
    </row>
    <row r="23" spans="1:9" x14ac:dyDescent="0.25">
      <c r="A23" s="2" t="s">
        <v>122</v>
      </c>
    </row>
    <row r="24" spans="1:9" ht="16.5" thickBot="1" x14ac:dyDescent="0.3"/>
    <row r="25" spans="1:9" x14ac:dyDescent="0.25">
      <c r="A25" s="24" t="s">
        <v>123</v>
      </c>
      <c r="B25" s="24" t="s">
        <v>124</v>
      </c>
      <c r="C25" s="24" t="s">
        <v>125</v>
      </c>
    </row>
    <row r="26" spans="1:9" x14ac:dyDescent="0.25">
      <c r="A26" s="22">
        <v>1</v>
      </c>
      <c r="B26" s="22">
        <v>25845.098180728914</v>
      </c>
      <c r="C26" s="22">
        <v>22.901819271086424</v>
      </c>
    </row>
    <row r="27" spans="1:9" x14ac:dyDescent="0.25">
      <c r="A27" s="22">
        <v>2</v>
      </c>
      <c r="B27" s="22">
        <v>20615.864144606465</v>
      </c>
      <c r="C27" s="22">
        <v>21.135855393535167</v>
      </c>
    </row>
    <row r="28" spans="1:9" x14ac:dyDescent="0.25">
      <c r="A28" s="22">
        <v>3</v>
      </c>
      <c r="B28" s="22">
        <v>5213.907977674532</v>
      </c>
      <c r="C28" s="22">
        <v>17.092022325467951</v>
      </c>
    </row>
    <row r="29" spans="1:9" x14ac:dyDescent="0.25">
      <c r="A29" s="22">
        <v>4</v>
      </c>
      <c r="B29" s="22">
        <v>804.42323126763426</v>
      </c>
      <c r="C29" s="22">
        <v>15.576768732365736</v>
      </c>
    </row>
    <row r="30" spans="1:9" x14ac:dyDescent="0.25">
      <c r="A30" s="22">
        <v>5</v>
      </c>
      <c r="B30" s="22">
        <v>4394.1586879589859</v>
      </c>
      <c r="C30" s="22">
        <v>16.841312041014135</v>
      </c>
    </row>
    <row r="31" spans="1:9" x14ac:dyDescent="0.25">
      <c r="A31" s="22">
        <v>6</v>
      </c>
      <c r="B31" s="22">
        <v>565.32968843393326</v>
      </c>
      <c r="C31" s="22">
        <v>131.67031156606674</v>
      </c>
    </row>
    <row r="32" spans="1:9" x14ac:dyDescent="0.25">
      <c r="A32" s="22">
        <v>7</v>
      </c>
      <c r="B32" s="22">
        <v>497.01724762430445</v>
      </c>
      <c r="C32" s="22">
        <v>117.98275237569555</v>
      </c>
    </row>
    <row r="33" spans="1:3" x14ac:dyDescent="0.25">
      <c r="A33" s="22">
        <v>8</v>
      </c>
      <c r="B33" s="22">
        <v>-15.326058447912146</v>
      </c>
      <c r="C33" s="22">
        <v>15.326058447912146</v>
      </c>
    </row>
    <row r="34" spans="1:3" x14ac:dyDescent="0.25">
      <c r="A34" s="22">
        <v>9</v>
      </c>
      <c r="B34" s="22">
        <v>3301.1596350049235</v>
      </c>
      <c r="C34" s="22">
        <v>-202.15963500492353</v>
      </c>
    </row>
    <row r="35" spans="1:3" x14ac:dyDescent="0.25">
      <c r="A35" s="22">
        <v>10</v>
      </c>
      <c r="B35" s="22">
        <v>-13.65990135499437</v>
      </c>
      <c r="C35" s="22">
        <v>15.65990135499437</v>
      </c>
    </row>
    <row r="36" spans="1:3" x14ac:dyDescent="0.25">
      <c r="A36" s="22">
        <v>11</v>
      </c>
      <c r="B36" s="22">
        <v>-15.326058447912146</v>
      </c>
      <c r="C36" s="22">
        <v>15.326058447912146</v>
      </c>
    </row>
    <row r="37" spans="1:3" x14ac:dyDescent="0.25">
      <c r="A37" s="22">
        <v>12</v>
      </c>
      <c r="B37" s="22">
        <v>3299.4934779120058</v>
      </c>
      <c r="C37" s="22">
        <v>-202.4934779120058</v>
      </c>
    </row>
    <row r="38" spans="1:3" ht="16.5" thickBot="1" x14ac:dyDescent="0.3">
      <c r="A38" s="23">
        <v>13</v>
      </c>
      <c r="B38" s="23">
        <v>-12.510252960881102</v>
      </c>
      <c r="C38" s="23">
        <v>15.140252960881103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topLeftCell="A49" workbookViewId="0">
      <selection activeCell="A142" sqref="A142:XFD142"/>
    </sheetView>
  </sheetViews>
  <sheetFormatPr defaultRowHeight="15.75" x14ac:dyDescent="0.25"/>
  <cols>
    <col min="1" max="1" width="34.140625" style="2" bestFit="1" customWidth="1"/>
    <col min="2" max="2" width="22.5703125" style="2" bestFit="1" customWidth="1"/>
    <col min="3" max="3" width="21" style="2" bestFit="1" customWidth="1"/>
    <col min="4" max="5" width="11.5703125" style="2" bestFit="1" customWidth="1"/>
    <col min="6" max="16384" width="9.140625" style="2"/>
  </cols>
  <sheetData>
    <row r="1" spans="1:2" x14ac:dyDescent="0.25">
      <c r="A1" s="17" t="s">
        <v>37</v>
      </c>
    </row>
    <row r="2" spans="1:2" x14ac:dyDescent="0.25">
      <c r="A2" s="1" t="s">
        <v>20</v>
      </c>
      <c r="B2" s="10">
        <v>5.0000000000000001E-4</v>
      </c>
    </row>
    <row r="3" spans="1:2" x14ac:dyDescent="0.25">
      <c r="A3" s="1" t="s">
        <v>18</v>
      </c>
      <c r="B3" s="10"/>
    </row>
    <row r="4" spans="1:2" x14ac:dyDescent="0.25">
      <c r="A4" s="1" t="s">
        <v>21</v>
      </c>
      <c r="B4" s="3">
        <v>7630</v>
      </c>
    </row>
    <row r="5" spans="1:2" x14ac:dyDescent="0.25">
      <c r="A5" s="1" t="s">
        <v>22</v>
      </c>
      <c r="B5" s="3">
        <v>56919</v>
      </c>
    </row>
    <row r="6" spans="1:2" x14ac:dyDescent="0.25">
      <c r="A6" s="1" t="s">
        <v>30</v>
      </c>
      <c r="B6" s="3">
        <v>64549</v>
      </c>
    </row>
    <row r="7" spans="1:2" x14ac:dyDescent="0.25">
      <c r="A7" s="1" t="s">
        <v>17</v>
      </c>
      <c r="B7" s="3">
        <v>13563</v>
      </c>
    </row>
    <row r="8" spans="1:2" x14ac:dyDescent="0.25">
      <c r="A8" s="1" t="s">
        <v>32</v>
      </c>
      <c r="B8" s="3">
        <v>7266</v>
      </c>
    </row>
    <row r="9" spans="1:2" x14ac:dyDescent="0.25">
      <c r="A9" s="1" t="s">
        <v>31</v>
      </c>
      <c r="B9" s="3">
        <v>1759</v>
      </c>
    </row>
    <row r="10" spans="1:2" x14ac:dyDescent="0.25">
      <c r="A10" s="1" t="s">
        <v>29</v>
      </c>
      <c r="B10" s="3">
        <v>14610</v>
      </c>
    </row>
    <row r="11" spans="1:2" x14ac:dyDescent="0.25">
      <c r="A11" s="1" t="s">
        <v>36</v>
      </c>
      <c r="B11" s="3">
        <v>37198</v>
      </c>
    </row>
    <row r="12" spans="1:2" x14ac:dyDescent="0.25">
      <c r="A12" s="1" t="s">
        <v>27</v>
      </c>
      <c r="B12" s="3">
        <v>27351</v>
      </c>
    </row>
    <row r="13" spans="1:2" x14ac:dyDescent="0.25">
      <c r="A13" s="1" t="s">
        <v>35</v>
      </c>
      <c r="B13" s="3">
        <v>64549</v>
      </c>
    </row>
    <row r="14" spans="1:2" x14ac:dyDescent="0.25">
      <c r="A14" s="1" t="s">
        <v>19</v>
      </c>
    </row>
    <row r="15" spans="1:2" x14ac:dyDescent="0.25">
      <c r="A15" s="1" t="s">
        <v>34</v>
      </c>
      <c r="B15" s="3">
        <v>7630</v>
      </c>
    </row>
    <row r="16" spans="1:2" x14ac:dyDescent="0.25">
      <c r="A16" s="1" t="s">
        <v>22</v>
      </c>
      <c r="B16" s="3">
        <v>103298</v>
      </c>
    </row>
    <row r="17" spans="1:5" x14ac:dyDescent="0.25">
      <c r="A17" s="1" t="s">
        <v>33</v>
      </c>
      <c r="B17" s="2">
        <v>8</v>
      </c>
    </row>
    <row r="18" spans="1:5" x14ac:dyDescent="0.25">
      <c r="A18" s="1" t="s">
        <v>30</v>
      </c>
      <c r="B18" s="3">
        <v>110936</v>
      </c>
    </row>
    <row r="19" spans="1:5" x14ac:dyDescent="0.25">
      <c r="A19" s="1" t="s">
        <v>17</v>
      </c>
      <c r="B19" s="3">
        <v>13563</v>
      </c>
    </row>
    <row r="20" spans="1:5" x14ac:dyDescent="0.25">
      <c r="A20" s="1" t="s">
        <v>32</v>
      </c>
      <c r="B20" s="2">
        <v>0</v>
      </c>
    </row>
    <row r="21" spans="1:5" x14ac:dyDescent="0.25">
      <c r="A21" s="1" t="s">
        <v>31</v>
      </c>
      <c r="B21" s="3">
        <v>1759</v>
      </c>
    </row>
    <row r="22" spans="1:5" x14ac:dyDescent="0.25">
      <c r="A22" s="1" t="s">
        <v>29</v>
      </c>
      <c r="B22" s="3">
        <v>14610</v>
      </c>
    </row>
    <row r="23" spans="1:5" x14ac:dyDescent="0.25">
      <c r="A23" s="1" t="s">
        <v>28</v>
      </c>
      <c r="B23" s="3">
        <v>29932</v>
      </c>
    </row>
    <row r="24" spans="1:5" x14ac:dyDescent="0.25">
      <c r="A24" s="1" t="s">
        <v>27</v>
      </c>
      <c r="B24" s="3">
        <v>81004</v>
      </c>
    </row>
    <row r="25" spans="1:5" x14ac:dyDescent="0.25">
      <c r="A25" s="1" t="s">
        <v>26</v>
      </c>
      <c r="B25" s="3">
        <v>110936</v>
      </c>
    </row>
    <row r="26" spans="1:5" x14ac:dyDescent="0.25">
      <c r="A26" s="1" t="s">
        <v>25</v>
      </c>
      <c r="B26" s="3">
        <v>97373</v>
      </c>
    </row>
    <row r="27" spans="1:5" x14ac:dyDescent="0.25">
      <c r="A27" s="1" t="s">
        <v>24</v>
      </c>
      <c r="B27" s="11">
        <v>1434.2</v>
      </c>
    </row>
    <row r="28" spans="1:5" x14ac:dyDescent="0.25">
      <c r="A28" s="1" t="s">
        <v>23</v>
      </c>
      <c r="B28" s="2">
        <v>56.48</v>
      </c>
    </row>
    <row r="30" spans="1:5" s="14" customFormat="1" x14ac:dyDescent="0.25">
      <c r="A30" s="13" t="s">
        <v>38</v>
      </c>
    </row>
    <row r="31" spans="1:5" x14ac:dyDescent="0.25">
      <c r="A31" s="1" t="s">
        <v>41</v>
      </c>
      <c r="B31" s="2" t="s">
        <v>40</v>
      </c>
      <c r="C31" s="2" t="s">
        <v>39</v>
      </c>
    </row>
    <row r="32" spans="1:5" x14ac:dyDescent="0.25">
      <c r="A32" s="2" t="s">
        <v>34</v>
      </c>
      <c r="B32" s="12">
        <v>7630</v>
      </c>
      <c r="C32" s="12">
        <v>7630</v>
      </c>
      <c r="D32" s="12"/>
      <c r="E32" s="12"/>
    </row>
    <row r="33" spans="1:5" x14ac:dyDescent="0.25">
      <c r="A33" s="2" t="s">
        <v>43</v>
      </c>
      <c r="B33" s="12">
        <v>56919</v>
      </c>
      <c r="C33" s="12">
        <v>56919</v>
      </c>
      <c r="D33" s="12"/>
      <c r="E33" s="12"/>
    </row>
    <row r="34" spans="1:5" x14ac:dyDescent="0.25">
      <c r="A34" s="2" t="s">
        <v>42</v>
      </c>
      <c r="B34" s="12">
        <v>64549</v>
      </c>
      <c r="C34" s="12">
        <v>64549</v>
      </c>
      <c r="D34" s="12"/>
      <c r="E34" s="12"/>
    </row>
    <row r="35" spans="1:5" x14ac:dyDescent="0.25">
      <c r="A35" s="2" t="s">
        <v>17</v>
      </c>
      <c r="B35" s="12">
        <v>13563</v>
      </c>
      <c r="C35" s="12">
        <v>13563</v>
      </c>
      <c r="D35" s="12"/>
      <c r="E35" s="12"/>
    </row>
    <row r="36" spans="1:5" x14ac:dyDescent="0.25">
      <c r="A36" s="2" t="s">
        <v>44</v>
      </c>
      <c r="B36" s="12">
        <v>7266</v>
      </c>
      <c r="C36" s="12">
        <v>7266</v>
      </c>
      <c r="D36" s="12"/>
      <c r="E36" s="12"/>
    </row>
    <row r="37" spans="1:5" x14ac:dyDescent="0.25">
      <c r="A37" s="2" t="s">
        <v>45</v>
      </c>
      <c r="B37" s="12">
        <v>1759</v>
      </c>
      <c r="C37" s="12">
        <v>1759</v>
      </c>
      <c r="D37" s="12"/>
      <c r="E37" s="12"/>
    </row>
    <row r="38" spans="1:5" x14ac:dyDescent="0.25">
      <c r="A38" s="2" t="s">
        <v>46</v>
      </c>
      <c r="B38" s="12">
        <v>14610</v>
      </c>
      <c r="C38" s="12">
        <v>29220</v>
      </c>
      <c r="D38" s="12"/>
      <c r="E38" s="12"/>
    </row>
    <row r="39" spans="1:5" x14ac:dyDescent="0.25">
      <c r="A39" s="2" t="s">
        <v>47</v>
      </c>
      <c r="B39" s="12">
        <v>37198</v>
      </c>
      <c r="C39" s="12">
        <v>37198</v>
      </c>
      <c r="D39" s="12"/>
      <c r="E39" s="12"/>
    </row>
    <row r="40" spans="1:5" x14ac:dyDescent="0.25">
      <c r="A40" s="2" t="s">
        <v>48</v>
      </c>
      <c r="B40" s="12">
        <v>27351</v>
      </c>
      <c r="C40" s="12">
        <v>12741</v>
      </c>
      <c r="D40" s="12"/>
      <c r="E40" s="12"/>
    </row>
    <row r="41" spans="1:5" x14ac:dyDescent="0.25">
      <c r="A41" s="2" t="s">
        <v>49</v>
      </c>
      <c r="B41" s="12">
        <v>64549</v>
      </c>
      <c r="C41" s="12">
        <v>64549</v>
      </c>
      <c r="D41" s="12"/>
      <c r="E41" s="12"/>
    </row>
    <row r="42" spans="1:5" x14ac:dyDescent="0.25">
      <c r="A42" s="2" t="s">
        <v>19</v>
      </c>
      <c r="B42" s="12"/>
      <c r="C42" s="12"/>
      <c r="D42" s="12"/>
      <c r="E42" s="12"/>
    </row>
    <row r="43" spans="1:5" x14ac:dyDescent="0.25">
      <c r="A43" s="2" t="s">
        <v>50</v>
      </c>
      <c r="B43" s="12">
        <v>7630</v>
      </c>
      <c r="C43" s="12">
        <v>7630</v>
      </c>
      <c r="D43" s="12"/>
      <c r="E43" s="12"/>
    </row>
    <row r="44" spans="1:5" x14ac:dyDescent="0.25">
      <c r="A44" s="2" t="s">
        <v>43</v>
      </c>
      <c r="B44" s="12">
        <v>103298</v>
      </c>
      <c r="C44" s="12">
        <v>103298</v>
      </c>
      <c r="D44" s="12"/>
      <c r="E44" s="12"/>
    </row>
    <row r="45" spans="1:5" x14ac:dyDescent="0.25">
      <c r="A45" s="2" t="s">
        <v>51</v>
      </c>
      <c r="B45" s="12">
        <v>8</v>
      </c>
      <c r="C45" s="12">
        <v>15</v>
      </c>
      <c r="D45" s="12"/>
      <c r="E45" s="12"/>
    </row>
    <row r="46" spans="1:5" x14ac:dyDescent="0.25">
      <c r="A46" s="2" t="s">
        <v>42</v>
      </c>
      <c r="B46" s="12">
        <v>110936</v>
      </c>
      <c r="C46" s="12">
        <v>110943</v>
      </c>
      <c r="D46" s="12"/>
      <c r="E46" s="12"/>
    </row>
    <row r="47" spans="1:5" x14ac:dyDescent="0.25">
      <c r="A47" s="2" t="s">
        <v>17</v>
      </c>
      <c r="B47" s="12">
        <v>13563</v>
      </c>
      <c r="C47" s="12">
        <v>13563</v>
      </c>
      <c r="D47" s="12"/>
      <c r="E47" s="12"/>
    </row>
    <row r="48" spans="1:5" x14ac:dyDescent="0.25">
      <c r="A48" s="2" t="s">
        <v>52</v>
      </c>
      <c r="B48" s="12">
        <v>0</v>
      </c>
      <c r="C48" s="12">
        <v>0</v>
      </c>
      <c r="D48" s="12"/>
      <c r="E48" s="12"/>
    </row>
    <row r="49" spans="1:5" x14ac:dyDescent="0.25">
      <c r="A49" s="2" t="s">
        <v>45</v>
      </c>
      <c r="B49" s="12">
        <v>1759</v>
      </c>
      <c r="C49" s="12">
        <v>1759</v>
      </c>
      <c r="D49" s="12"/>
      <c r="E49" s="12"/>
    </row>
    <row r="50" spans="1:5" x14ac:dyDescent="0.25">
      <c r="A50" s="2" t="s">
        <v>53</v>
      </c>
      <c r="B50" s="12">
        <v>14610</v>
      </c>
      <c r="C50" s="12">
        <v>29220</v>
      </c>
      <c r="D50" s="12"/>
      <c r="E50" s="12"/>
    </row>
    <row r="51" spans="1:5" x14ac:dyDescent="0.25">
      <c r="A51" s="2" t="s">
        <v>54</v>
      </c>
      <c r="B51" s="12">
        <v>29932</v>
      </c>
      <c r="C51" s="12">
        <v>29932</v>
      </c>
      <c r="D51" s="12"/>
      <c r="E51" s="12"/>
    </row>
    <row r="52" spans="1:5" x14ac:dyDescent="0.25">
      <c r="A52" s="2" t="s">
        <v>48</v>
      </c>
      <c r="B52" s="12">
        <v>81004</v>
      </c>
      <c r="C52" s="12">
        <v>66401</v>
      </c>
      <c r="D52" s="12"/>
      <c r="E52" s="12"/>
    </row>
    <row r="53" spans="1:5" x14ac:dyDescent="0.25">
      <c r="A53" s="2" t="s">
        <v>55</v>
      </c>
      <c r="B53" s="12">
        <v>110936</v>
      </c>
      <c r="C53" s="12">
        <v>110943</v>
      </c>
      <c r="D53" s="12"/>
      <c r="E53" s="12"/>
    </row>
    <row r="54" spans="1:5" x14ac:dyDescent="0.25">
      <c r="A54" s="2" t="s">
        <v>56</v>
      </c>
      <c r="B54" s="12">
        <v>97373</v>
      </c>
      <c r="C54" s="12">
        <v>97380</v>
      </c>
      <c r="D54" s="12"/>
      <c r="E54" s="12"/>
    </row>
    <row r="55" spans="1:5" x14ac:dyDescent="0.25">
      <c r="A55" s="2" t="s">
        <v>57</v>
      </c>
      <c r="B55" s="12">
        <v>1434.2</v>
      </c>
      <c r="C55" s="12">
        <v>1434.2</v>
      </c>
      <c r="D55" s="12"/>
      <c r="E55" s="12"/>
    </row>
    <row r="56" spans="1:5" x14ac:dyDescent="0.25">
      <c r="A56" s="2" t="s">
        <v>58</v>
      </c>
      <c r="B56" s="12">
        <v>56.48</v>
      </c>
      <c r="C56" s="12">
        <v>46.298000000000002</v>
      </c>
      <c r="D56" s="12"/>
      <c r="E56" s="12"/>
    </row>
    <row r="57" spans="1:5" x14ac:dyDescent="0.25">
      <c r="A57" s="2" t="s">
        <v>59</v>
      </c>
      <c r="B57" s="12"/>
      <c r="C57" s="12">
        <v>10.186999999999999</v>
      </c>
      <c r="D57" s="12"/>
      <c r="E57" s="12"/>
    </row>
    <row r="58" spans="1:5" x14ac:dyDescent="0.25">
      <c r="A58" s="2" t="s">
        <v>60</v>
      </c>
      <c r="B58" s="12"/>
      <c r="C58" s="12">
        <v>56.484999999999999</v>
      </c>
      <c r="D58" s="12"/>
      <c r="E58" s="12"/>
    </row>
    <row r="59" spans="1:5" x14ac:dyDescent="0.25">
      <c r="B59" s="12"/>
      <c r="C59" s="12"/>
      <c r="D59" s="12"/>
      <c r="E59" s="12"/>
    </row>
    <row r="60" spans="1:5" x14ac:dyDescent="0.25">
      <c r="A60" s="15" t="s">
        <v>61</v>
      </c>
      <c r="B60" s="12"/>
      <c r="C60" s="12"/>
      <c r="D60" s="12"/>
      <c r="E60" s="12"/>
    </row>
    <row r="61" spans="1:5" s="17" customFormat="1" x14ac:dyDescent="0.25">
      <c r="A61" s="5" t="s">
        <v>41</v>
      </c>
      <c r="B61" s="18" t="s">
        <v>40</v>
      </c>
      <c r="C61" s="18" t="s">
        <v>39</v>
      </c>
      <c r="D61" s="18"/>
      <c r="E61" s="18"/>
    </row>
    <row r="62" spans="1:5" x14ac:dyDescent="0.25">
      <c r="A62" s="2" t="s">
        <v>34</v>
      </c>
      <c r="B62" s="12">
        <v>7630</v>
      </c>
      <c r="C62" s="12">
        <v>7630</v>
      </c>
      <c r="D62" s="12"/>
      <c r="E62" s="12"/>
    </row>
    <row r="63" spans="1:5" x14ac:dyDescent="0.25">
      <c r="A63" s="2" t="s">
        <v>43</v>
      </c>
      <c r="B63" s="12">
        <v>56919</v>
      </c>
      <c r="C63" s="12">
        <v>56919</v>
      </c>
      <c r="D63" s="12"/>
      <c r="E63" s="12"/>
    </row>
    <row r="64" spans="1:5" x14ac:dyDescent="0.25">
      <c r="A64" s="2" t="s">
        <v>42</v>
      </c>
      <c r="B64" s="12">
        <v>64549</v>
      </c>
      <c r="C64" s="12">
        <v>64549</v>
      </c>
      <c r="D64" s="12"/>
      <c r="E64" s="12"/>
    </row>
    <row r="65" spans="1:5" x14ac:dyDescent="0.25">
      <c r="A65" s="2" t="s">
        <v>17</v>
      </c>
      <c r="B65" s="12">
        <v>13563</v>
      </c>
      <c r="C65" s="12">
        <v>13563</v>
      </c>
      <c r="D65" s="12"/>
      <c r="E65" s="12"/>
    </row>
    <row r="66" spans="1:5" x14ac:dyDescent="0.25">
      <c r="A66" s="2" t="s">
        <v>44</v>
      </c>
      <c r="B66" s="12">
        <v>7266</v>
      </c>
      <c r="C66" s="12">
        <v>7266</v>
      </c>
      <c r="D66" s="12"/>
      <c r="E66" s="12"/>
    </row>
    <row r="67" spans="1:5" x14ac:dyDescent="0.25">
      <c r="A67" s="2" t="s">
        <v>45</v>
      </c>
      <c r="B67" s="12">
        <v>1759</v>
      </c>
      <c r="C67" s="12">
        <v>1759</v>
      </c>
      <c r="D67" s="12"/>
      <c r="E67" s="12"/>
    </row>
    <row r="68" spans="1:5" x14ac:dyDescent="0.25">
      <c r="A68" s="2" t="s">
        <v>46</v>
      </c>
      <c r="B68" s="12">
        <v>14610</v>
      </c>
      <c r="C68" s="12">
        <v>29220</v>
      </c>
      <c r="D68" s="12"/>
      <c r="E68" s="12"/>
    </row>
    <row r="69" spans="1:5" x14ac:dyDescent="0.25">
      <c r="A69" s="2" t="s">
        <v>47</v>
      </c>
      <c r="B69" s="12">
        <v>37198</v>
      </c>
      <c r="C69" s="12">
        <v>37198</v>
      </c>
      <c r="D69" s="12"/>
      <c r="E69" s="12"/>
    </row>
    <row r="70" spans="1:5" x14ac:dyDescent="0.25">
      <c r="A70" s="2" t="s">
        <v>48</v>
      </c>
      <c r="B70" s="12">
        <v>27351</v>
      </c>
      <c r="C70" s="12">
        <v>12741</v>
      </c>
      <c r="D70" s="12"/>
      <c r="E70" s="12"/>
    </row>
    <row r="71" spans="1:5" x14ac:dyDescent="0.25">
      <c r="A71" s="2" t="s">
        <v>49</v>
      </c>
      <c r="B71" s="12">
        <v>64549</v>
      </c>
      <c r="C71" s="12">
        <v>64549</v>
      </c>
      <c r="D71" s="12"/>
      <c r="E71" s="12"/>
    </row>
    <row r="72" spans="1:5" x14ac:dyDescent="0.25">
      <c r="A72" s="2" t="s">
        <v>19</v>
      </c>
      <c r="B72" s="12"/>
      <c r="C72" s="12"/>
      <c r="D72" s="12"/>
      <c r="E72" s="12"/>
    </row>
    <row r="73" spans="1:5" x14ac:dyDescent="0.25">
      <c r="A73" s="2" t="s">
        <v>50</v>
      </c>
      <c r="B73" s="12">
        <v>7630</v>
      </c>
      <c r="C73" s="12">
        <v>7630</v>
      </c>
      <c r="D73" s="12"/>
      <c r="E73" s="12"/>
    </row>
    <row r="74" spans="1:5" x14ac:dyDescent="0.25">
      <c r="A74" s="2" t="s">
        <v>43</v>
      </c>
      <c r="B74" s="12">
        <v>103298</v>
      </c>
      <c r="C74" s="12">
        <v>103298</v>
      </c>
      <c r="D74" s="12"/>
      <c r="E74" s="12"/>
    </row>
    <row r="75" spans="1:5" x14ac:dyDescent="0.25">
      <c r="A75" s="2" t="s">
        <v>51</v>
      </c>
      <c r="B75" s="12">
        <v>8</v>
      </c>
      <c r="C75" s="12">
        <v>8</v>
      </c>
      <c r="D75" s="12"/>
      <c r="E75" s="12"/>
    </row>
    <row r="76" spans="1:5" x14ac:dyDescent="0.25">
      <c r="A76" s="2" t="s">
        <v>42</v>
      </c>
      <c r="B76" s="12">
        <v>110936</v>
      </c>
      <c r="C76" s="12">
        <v>110936</v>
      </c>
      <c r="D76" s="12"/>
      <c r="E76" s="12"/>
    </row>
    <row r="77" spans="1:5" x14ac:dyDescent="0.25">
      <c r="A77" s="2" t="s">
        <v>17</v>
      </c>
      <c r="B77" s="12">
        <v>13563</v>
      </c>
      <c r="C77" s="12">
        <v>13563</v>
      </c>
      <c r="D77" s="12"/>
      <c r="E77" s="12"/>
    </row>
    <row r="78" spans="1:5" x14ac:dyDescent="0.25">
      <c r="A78" s="2" t="s">
        <v>52</v>
      </c>
      <c r="B78" s="12">
        <v>0</v>
      </c>
      <c r="C78" s="12">
        <v>0</v>
      </c>
      <c r="D78" s="12"/>
      <c r="E78" s="12"/>
    </row>
    <row r="79" spans="1:5" x14ac:dyDescent="0.25">
      <c r="A79" s="2" t="s">
        <v>45</v>
      </c>
      <c r="B79" s="12">
        <v>1759</v>
      </c>
      <c r="C79" s="12">
        <v>1759</v>
      </c>
      <c r="D79" s="12"/>
      <c r="E79" s="12"/>
    </row>
    <row r="80" spans="1:5" x14ac:dyDescent="0.25">
      <c r="A80" s="2" t="s">
        <v>53</v>
      </c>
      <c r="B80" s="12">
        <v>14610</v>
      </c>
      <c r="C80" s="12">
        <v>29220</v>
      </c>
      <c r="D80" s="12"/>
      <c r="E80" s="12"/>
    </row>
    <row r="81" spans="1:5" x14ac:dyDescent="0.25">
      <c r="A81" s="2" t="s">
        <v>54</v>
      </c>
      <c r="B81" s="12">
        <v>29932</v>
      </c>
      <c r="C81" s="12">
        <v>29932</v>
      </c>
      <c r="D81" s="12"/>
      <c r="E81" s="12"/>
    </row>
    <row r="82" spans="1:5" x14ac:dyDescent="0.25">
      <c r="A82" s="2" t="s">
        <v>48</v>
      </c>
      <c r="B82" s="12">
        <v>81004</v>
      </c>
      <c r="C82" s="12">
        <v>66394</v>
      </c>
      <c r="D82" s="12"/>
      <c r="E82" s="12"/>
    </row>
    <row r="83" spans="1:5" x14ac:dyDescent="0.25">
      <c r="A83" s="2" t="s">
        <v>55</v>
      </c>
      <c r="B83" s="12">
        <v>110936</v>
      </c>
      <c r="C83" s="12">
        <v>110936</v>
      </c>
      <c r="D83" s="12"/>
      <c r="E83" s="12"/>
    </row>
    <row r="84" spans="1:5" x14ac:dyDescent="0.25">
      <c r="A84" s="2" t="s">
        <v>56</v>
      </c>
      <c r="B84" s="12">
        <v>97373</v>
      </c>
      <c r="C84" s="12">
        <v>97373</v>
      </c>
      <c r="D84" s="12"/>
      <c r="E84" s="12"/>
    </row>
    <row r="85" spans="1:5" x14ac:dyDescent="0.25">
      <c r="A85" s="2" t="s">
        <v>57</v>
      </c>
      <c r="B85" s="12">
        <v>1434.2</v>
      </c>
      <c r="C85" s="12">
        <v>1175.5</v>
      </c>
      <c r="D85" s="12"/>
      <c r="E85" s="12"/>
    </row>
    <row r="86" spans="1:5" x14ac:dyDescent="0.25">
      <c r="A86" s="2" t="s">
        <v>58</v>
      </c>
      <c r="B86" s="12">
        <v>56.48</v>
      </c>
      <c r="C86" s="12">
        <v>56.48</v>
      </c>
      <c r="D86" s="12"/>
      <c r="E86" s="12"/>
    </row>
    <row r="87" spans="1:5" x14ac:dyDescent="0.25">
      <c r="A87" s="2" t="s">
        <v>60</v>
      </c>
      <c r="B87" s="12"/>
      <c r="C87" s="12">
        <v>56.481000000000002</v>
      </c>
      <c r="D87" s="12"/>
      <c r="E87" s="12"/>
    </row>
    <row r="88" spans="1:5" x14ac:dyDescent="0.25">
      <c r="B88" s="12"/>
      <c r="C88" s="12"/>
      <c r="D88" s="12"/>
      <c r="E88" s="12"/>
    </row>
    <row r="89" spans="1:5" x14ac:dyDescent="0.25">
      <c r="A89" s="17" t="s">
        <v>62</v>
      </c>
      <c r="B89" s="12"/>
      <c r="C89" s="12"/>
      <c r="D89" s="12"/>
      <c r="E89" s="12"/>
    </row>
    <row r="90" spans="1:5" x14ac:dyDescent="0.25">
      <c r="A90" s="2" t="s">
        <v>63</v>
      </c>
      <c r="B90" s="12">
        <v>0.2</v>
      </c>
      <c r="C90" s="12"/>
      <c r="D90" s="12"/>
      <c r="E90" s="12"/>
    </row>
    <row r="91" spans="1:5" x14ac:dyDescent="0.25">
      <c r="A91" s="2" t="s">
        <v>64</v>
      </c>
      <c r="B91" s="12"/>
      <c r="C91" s="12">
        <v>0.79779999999999995</v>
      </c>
      <c r="D91" s="12"/>
      <c r="E91" s="12"/>
    </row>
    <row r="92" spans="1:5" x14ac:dyDescent="0.25">
      <c r="A92" s="2" t="s">
        <v>65</v>
      </c>
      <c r="B92" s="12"/>
      <c r="C92" s="12">
        <v>3.1699999999999999E-2</v>
      </c>
      <c r="D92" s="12"/>
      <c r="E92" s="12"/>
    </row>
    <row r="93" spans="1:5" x14ac:dyDescent="0.25">
      <c r="A93" s="2" t="s">
        <v>66</v>
      </c>
      <c r="B93" s="12"/>
      <c r="C93" s="12">
        <v>5.0000000000000002E-5</v>
      </c>
      <c r="D93" s="12"/>
      <c r="E93" s="12"/>
    </row>
    <row r="94" spans="1:5" x14ac:dyDescent="0.25">
      <c r="A94" s="2" t="s">
        <v>57</v>
      </c>
      <c r="B94" s="12"/>
      <c r="C94" s="12"/>
      <c r="D94" s="12">
        <v>1434.2</v>
      </c>
      <c r="E94" s="12"/>
    </row>
    <row r="95" spans="1:5" x14ac:dyDescent="0.25">
      <c r="A95" s="2" t="s">
        <v>67</v>
      </c>
      <c r="B95" s="12">
        <v>1.1000000000000001</v>
      </c>
      <c r="C95" s="12"/>
      <c r="D95" s="12"/>
      <c r="E95" s="12"/>
    </row>
    <row r="96" spans="1:5" s="17" customFormat="1" x14ac:dyDescent="0.25">
      <c r="B96" s="18" t="s">
        <v>68</v>
      </c>
      <c r="C96" s="18" t="s">
        <v>69</v>
      </c>
      <c r="D96" s="18" t="s">
        <v>70</v>
      </c>
      <c r="E96" s="18" t="s">
        <v>71</v>
      </c>
    </row>
    <row r="97" spans="1:5" x14ac:dyDescent="0.25">
      <c r="A97" s="2" t="s">
        <v>82</v>
      </c>
      <c r="B97" s="12">
        <v>25868</v>
      </c>
      <c r="C97" s="12">
        <v>20694</v>
      </c>
      <c r="D97" s="12">
        <v>25868</v>
      </c>
      <c r="E97" s="12">
        <v>31042</v>
      </c>
    </row>
    <row r="98" spans="1:5" x14ac:dyDescent="0.25">
      <c r="A98" s="2" t="s">
        <v>64</v>
      </c>
      <c r="B98" s="12">
        <v>20638</v>
      </c>
      <c r="C98" s="12">
        <v>16510</v>
      </c>
      <c r="D98" s="12">
        <v>20637</v>
      </c>
      <c r="E98" s="12">
        <v>24765</v>
      </c>
    </row>
    <row r="99" spans="1:5" x14ac:dyDescent="0.25">
      <c r="A99" s="2" t="s">
        <v>72</v>
      </c>
      <c r="B99" s="12">
        <v>5230</v>
      </c>
      <c r="C99" s="12">
        <v>4184</v>
      </c>
      <c r="D99" s="12">
        <v>5231</v>
      </c>
      <c r="E99" s="12">
        <v>6277</v>
      </c>
    </row>
    <row r="100" spans="1:5" x14ac:dyDescent="0.25">
      <c r="A100" s="2" t="s">
        <v>65</v>
      </c>
      <c r="B100" s="12">
        <v>819</v>
      </c>
      <c r="C100" s="12">
        <v>656</v>
      </c>
      <c r="D100" s="12">
        <v>820</v>
      </c>
      <c r="E100" s="12">
        <v>984</v>
      </c>
    </row>
    <row r="101" spans="1:5" x14ac:dyDescent="0.25">
      <c r="A101" s="2" t="s">
        <v>73</v>
      </c>
      <c r="B101" s="12">
        <v>4411</v>
      </c>
      <c r="C101" s="12">
        <v>3528</v>
      </c>
      <c r="D101" s="12">
        <v>4411</v>
      </c>
      <c r="E101" s="12">
        <v>5293</v>
      </c>
    </row>
    <row r="102" spans="1:5" x14ac:dyDescent="0.25">
      <c r="A102" s="2" t="s">
        <v>74</v>
      </c>
      <c r="B102" s="12">
        <v>595</v>
      </c>
      <c r="C102" s="12">
        <v>595</v>
      </c>
      <c r="D102" s="12">
        <v>595</v>
      </c>
      <c r="E102" s="12">
        <v>595</v>
      </c>
    </row>
    <row r="103" spans="1:5" x14ac:dyDescent="0.25">
      <c r="A103" s="2" t="s">
        <v>75</v>
      </c>
      <c r="B103" s="12">
        <v>615</v>
      </c>
      <c r="C103" s="12">
        <v>615</v>
      </c>
      <c r="D103" s="12">
        <v>615</v>
      </c>
      <c r="E103" s="12">
        <v>615</v>
      </c>
    </row>
    <row r="104" spans="1:5" x14ac:dyDescent="0.25">
      <c r="A104" s="2" t="s">
        <v>76</v>
      </c>
      <c r="B104" s="12">
        <v>-544</v>
      </c>
      <c r="C104" s="12">
        <v>0</v>
      </c>
      <c r="D104" s="12">
        <v>0</v>
      </c>
      <c r="E104" s="12">
        <v>0</v>
      </c>
    </row>
    <row r="105" spans="1:5" x14ac:dyDescent="0.25">
      <c r="A105" s="2" t="s">
        <v>77</v>
      </c>
      <c r="B105" s="12">
        <v>3887</v>
      </c>
      <c r="C105" s="12">
        <v>2318</v>
      </c>
      <c r="D105" s="12">
        <v>3201</v>
      </c>
      <c r="E105" s="12">
        <v>4083</v>
      </c>
    </row>
    <row r="106" spans="1:5" x14ac:dyDescent="0.25">
      <c r="A106" s="2" t="s">
        <v>78</v>
      </c>
      <c r="B106" s="12">
        <v>2</v>
      </c>
      <c r="C106" s="12">
        <v>1</v>
      </c>
      <c r="D106" s="12">
        <v>2</v>
      </c>
      <c r="E106" s="12">
        <v>2</v>
      </c>
    </row>
    <row r="107" spans="1:5" x14ac:dyDescent="0.25">
      <c r="A107" s="2" t="s">
        <v>79</v>
      </c>
      <c r="B107" s="12">
        <v>15</v>
      </c>
      <c r="C107" s="12">
        <v>0</v>
      </c>
      <c r="D107" s="12">
        <v>0</v>
      </c>
      <c r="E107" s="12">
        <v>0</v>
      </c>
    </row>
    <row r="108" spans="1:5" x14ac:dyDescent="0.25">
      <c r="A108" s="2" t="s">
        <v>80</v>
      </c>
      <c r="B108" s="12">
        <v>3870</v>
      </c>
      <c r="C108" s="12">
        <v>2317</v>
      </c>
      <c r="D108" s="12">
        <v>3199</v>
      </c>
      <c r="E108" s="12">
        <v>4081</v>
      </c>
    </row>
    <row r="109" spans="1:5" x14ac:dyDescent="0.25">
      <c r="A109" s="2" t="s">
        <v>81</v>
      </c>
      <c r="B109" s="12">
        <v>2.7</v>
      </c>
      <c r="C109" s="12">
        <v>1.97</v>
      </c>
      <c r="D109" s="12">
        <v>2.72</v>
      </c>
      <c r="E109" s="12">
        <v>3.47</v>
      </c>
    </row>
    <row r="110" spans="1:5" x14ac:dyDescent="0.25">
      <c r="B110" s="12"/>
      <c r="C110" s="12"/>
      <c r="D110" s="12"/>
      <c r="E110" s="12"/>
    </row>
    <row r="111" spans="1:5" x14ac:dyDescent="0.25">
      <c r="A111" s="14" t="s">
        <v>83</v>
      </c>
      <c r="B111" s="16"/>
      <c r="C111" s="16"/>
      <c r="D111" s="12"/>
      <c r="E111" s="12"/>
    </row>
    <row r="112" spans="1:5" x14ac:dyDescent="0.25">
      <c r="A112" s="2" t="s">
        <v>62</v>
      </c>
      <c r="B112" s="12"/>
      <c r="C112" s="12"/>
      <c r="D112" s="12"/>
      <c r="E112" s="12"/>
    </row>
    <row r="113" spans="1:5" x14ac:dyDescent="0.25">
      <c r="A113" s="2" t="s">
        <v>63</v>
      </c>
      <c r="B113" s="12">
        <v>0.2</v>
      </c>
      <c r="C113" s="12"/>
      <c r="D113" s="12"/>
      <c r="E113" s="12"/>
    </row>
    <row r="114" spans="1:5" x14ac:dyDescent="0.25">
      <c r="A114" s="2" t="s">
        <v>64</v>
      </c>
      <c r="B114" s="12"/>
      <c r="C114" s="12">
        <v>0.79779999999999995</v>
      </c>
      <c r="D114" s="12"/>
      <c r="E114" s="12"/>
    </row>
    <row r="115" spans="1:5" x14ac:dyDescent="0.25">
      <c r="A115" s="2" t="s">
        <v>65</v>
      </c>
      <c r="B115" s="12"/>
      <c r="C115" s="12">
        <v>3.1699999999999999E-2</v>
      </c>
      <c r="D115" s="12"/>
      <c r="E115" s="12"/>
    </row>
    <row r="116" spans="1:5" x14ac:dyDescent="0.25">
      <c r="A116" s="2" t="s">
        <v>66</v>
      </c>
      <c r="B116" s="12"/>
      <c r="C116" s="12">
        <v>5.0000000000000001E-4</v>
      </c>
      <c r="D116" s="12"/>
      <c r="E116" s="12"/>
    </row>
    <row r="117" spans="1:5" x14ac:dyDescent="0.25">
      <c r="A117" s="2" t="s">
        <v>57</v>
      </c>
      <c r="B117" s="12"/>
      <c r="C117" s="12"/>
      <c r="D117" s="12">
        <v>1434.2</v>
      </c>
      <c r="E117" s="12"/>
    </row>
    <row r="118" spans="1:5" x14ac:dyDescent="0.25">
      <c r="A118" s="2" t="s">
        <v>67</v>
      </c>
      <c r="B118" s="12">
        <v>1.1000000000000001</v>
      </c>
      <c r="C118" s="12"/>
      <c r="D118" s="12"/>
      <c r="E118" s="12"/>
    </row>
    <row r="119" spans="1:5" x14ac:dyDescent="0.25">
      <c r="B119" s="12" t="s">
        <v>68</v>
      </c>
      <c r="C119" s="12" t="s">
        <v>69</v>
      </c>
      <c r="D119" s="12" t="s">
        <v>70</v>
      </c>
      <c r="E119" s="12" t="s">
        <v>71</v>
      </c>
    </row>
    <row r="120" spans="1:5" x14ac:dyDescent="0.25">
      <c r="A120" s="2" t="s">
        <v>82</v>
      </c>
      <c r="B120" s="12">
        <v>25868</v>
      </c>
      <c r="C120" s="12">
        <v>20694</v>
      </c>
      <c r="D120" s="12">
        <v>25868</v>
      </c>
      <c r="E120" s="12">
        <v>31042</v>
      </c>
    </row>
    <row r="121" spans="1:5" x14ac:dyDescent="0.25">
      <c r="A121" s="2" t="s">
        <v>64</v>
      </c>
      <c r="B121" s="12">
        <v>20638</v>
      </c>
      <c r="C121" s="12">
        <v>16510</v>
      </c>
      <c r="D121" s="12">
        <v>20637</v>
      </c>
      <c r="E121" s="12">
        <v>24765</v>
      </c>
    </row>
    <row r="122" spans="1:5" x14ac:dyDescent="0.25">
      <c r="A122" s="2" t="s">
        <v>72</v>
      </c>
      <c r="B122" s="12">
        <v>5230</v>
      </c>
      <c r="C122" s="12">
        <v>4181</v>
      </c>
      <c r="D122" s="12">
        <v>5231</v>
      </c>
      <c r="E122" s="12">
        <v>6277</v>
      </c>
    </row>
    <row r="123" spans="1:5" x14ac:dyDescent="0.25">
      <c r="A123" s="2" t="s">
        <v>65</v>
      </c>
      <c r="B123" s="12">
        <v>819</v>
      </c>
      <c r="C123" s="12">
        <v>656</v>
      </c>
      <c r="D123" s="12">
        <v>820</v>
      </c>
      <c r="E123" s="12">
        <v>984</v>
      </c>
    </row>
    <row r="124" spans="1:5" x14ac:dyDescent="0.25">
      <c r="A124" s="2" t="s">
        <v>73</v>
      </c>
      <c r="B124" s="12">
        <v>4411</v>
      </c>
      <c r="C124" s="12">
        <v>3528</v>
      </c>
      <c r="D124" s="12">
        <v>4411</v>
      </c>
      <c r="E124" s="12">
        <v>5293</v>
      </c>
    </row>
    <row r="125" spans="1:5" x14ac:dyDescent="0.25">
      <c r="A125" s="2" t="s">
        <v>74</v>
      </c>
      <c r="B125" s="12">
        <v>595</v>
      </c>
      <c r="C125" s="12">
        <v>697</v>
      </c>
      <c r="D125" s="12">
        <v>697</v>
      </c>
      <c r="E125" s="12">
        <v>697</v>
      </c>
    </row>
    <row r="126" spans="1:5" x14ac:dyDescent="0.25">
      <c r="A126" s="2" t="s">
        <v>75</v>
      </c>
      <c r="B126" s="12">
        <v>615</v>
      </c>
      <c r="C126" s="12">
        <v>615</v>
      </c>
      <c r="D126" s="12">
        <v>615</v>
      </c>
      <c r="E126" s="12">
        <v>615</v>
      </c>
    </row>
    <row r="127" spans="1:5" x14ac:dyDescent="0.25">
      <c r="A127" s="2" t="s">
        <v>76</v>
      </c>
      <c r="B127" s="12">
        <v>-544</v>
      </c>
      <c r="C127" s="12">
        <v>0</v>
      </c>
      <c r="D127" s="12">
        <v>0</v>
      </c>
      <c r="E127" s="12">
        <v>0</v>
      </c>
    </row>
    <row r="128" spans="1:5" x14ac:dyDescent="0.25">
      <c r="A128" s="2" t="s">
        <v>77</v>
      </c>
      <c r="B128" s="12">
        <v>3887</v>
      </c>
      <c r="C128" s="12">
        <v>2216</v>
      </c>
      <c r="D128" s="12">
        <v>3097</v>
      </c>
      <c r="E128" s="12">
        <v>3979</v>
      </c>
    </row>
    <row r="129" spans="1:5" x14ac:dyDescent="0.25">
      <c r="A129" s="2" t="s">
        <v>78</v>
      </c>
      <c r="B129" s="12">
        <v>2</v>
      </c>
      <c r="C129" s="12">
        <v>1</v>
      </c>
      <c r="D129" s="12">
        <v>2</v>
      </c>
      <c r="E129" s="12">
        <v>2</v>
      </c>
    </row>
    <row r="130" spans="1:5" x14ac:dyDescent="0.25">
      <c r="A130" s="2" t="s">
        <v>79</v>
      </c>
      <c r="B130" s="12">
        <v>15</v>
      </c>
      <c r="C130" s="12">
        <v>0</v>
      </c>
      <c r="D130" s="12">
        <v>0</v>
      </c>
      <c r="E130" s="12">
        <v>0</v>
      </c>
    </row>
    <row r="131" spans="1:5" x14ac:dyDescent="0.25">
      <c r="A131" s="2" t="s">
        <v>80</v>
      </c>
      <c r="B131" s="12">
        <v>3870</v>
      </c>
      <c r="C131" s="12">
        <v>2215</v>
      </c>
      <c r="D131" s="12">
        <v>3097</v>
      </c>
      <c r="E131" s="12">
        <v>3979</v>
      </c>
    </row>
    <row r="132" spans="1:5" x14ac:dyDescent="0.25">
      <c r="A132" s="2" t="s">
        <v>81</v>
      </c>
      <c r="B132" s="12">
        <v>2.7</v>
      </c>
      <c r="C132" s="12">
        <v>1.54</v>
      </c>
      <c r="D132" s="12">
        <v>2.16</v>
      </c>
      <c r="E132" s="12">
        <v>2.77</v>
      </c>
    </row>
    <row r="133" spans="1:5" x14ac:dyDescent="0.25">
      <c r="B133" s="12"/>
      <c r="C133" s="12"/>
      <c r="D133" s="12"/>
      <c r="E133" s="12"/>
    </row>
    <row r="134" spans="1:5" x14ac:dyDescent="0.25">
      <c r="A134" s="19" t="s">
        <v>84</v>
      </c>
      <c r="B134" s="20"/>
      <c r="C134" s="20"/>
      <c r="D134" s="12"/>
      <c r="E134" s="12"/>
    </row>
    <row r="135" spans="1:5" x14ac:dyDescent="0.25">
      <c r="A135" s="2" t="s">
        <v>62</v>
      </c>
      <c r="B135" s="12"/>
      <c r="C135" s="12"/>
      <c r="D135" s="12"/>
      <c r="E135" s="12"/>
    </row>
    <row r="136" spans="1:5" x14ac:dyDescent="0.25">
      <c r="A136" s="2" t="s">
        <v>63</v>
      </c>
      <c r="B136" s="12">
        <v>0.2</v>
      </c>
      <c r="C136" s="12"/>
      <c r="D136" s="12"/>
      <c r="E136" s="12"/>
    </row>
    <row r="137" spans="1:5" x14ac:dyDescent="0.25">
      <c r="A137" s="2" t="s">
        <v>64</v>
      </c>
      <c r="B137" s="12">
        <v>0.79779999999999995</v>
      </c>
      <c r="C137" s="12"/>
      <c r="D137" s="12"/>
      <c r="E137" s="12"/>
    </row>
    <row r="138" spans="1:5" x14ac:dyDescent="0.25">
      <c r="A138" s="2" t="s">
        <v>65</v>
      </c>
      <c r="B138" s="12">
        <v>3.1699999999999999E-2</v>
      </c>
      <c r="C138" s="12"/>
      <c r="D138" s="12"/>
      <c r="E138" s="12"/>
    </row>
    <row r="139" spans="1:5" x14ac:dyDescent="0.25">
      <c r="A139" s="2" t="s">
        <v>66</v>
      </c>
      <c r="B139" s="12">
        <v>5.0000000000000001E-4</v>
      </c>
      <c r="C139" s="12"/>
      <c r="D139" s="12"/>
      <c r="E139" s="12"/>
    </row>
    <row r="140" spans="1:5" x14ac:dyDescent="0.25">
      <c r="A140" s="2" t="s">
        <v>57</v>
      </c>
      <c r="B140" s="12"/>
      <c r="C140" s="12">
        <v>1434.2</v>
      </c>
      <c r="D140" s="12"/>
      <c r="E140" s="12"/>
    </row>
    <row r="141" spans="1:5" x14ac:dyDescent="0.25">
      <c r="A141" s="2" t="s">
        <v>67</v>
      </c>
      <c r="B141" s="12"/>
      <c r="C141" s="12">
        <v>1.1000000000000001</v>
      </c>
      <c r="D141" s="12"/>
      <c r="E141" s="12"/>
    </row>
    <row r="142" spans="1:5" s="17" customFormat="1" x14ac:dyDescent="0.25">
      <c r="B142" s="18" t="s">
        <v>68</v>
      </c>
      <c r="C142" s="18" t="s">
        <v>69</v>
      </c>
      <c r="D142" s="18" t="s">
        <v>70</v>
      </c>
      <c r="E142" s="18" t="s">
        <v>71</v>
      </c>
    </row>
    <row r="143" spans="1:5" x14ac:dyDescent="0.25">
      <c r="A143" s="2" t="s">
        <v>82</v>
      </c>
      <c r="B143" s="12">
        <v>25868</v>
      </c>
      <c r="C143" s="12">
        <v>20694</v>
      </c>
      <c r="D143" s="12">
        <v>25868</v>
      </c>
      <c r="E143" s="12">
        <v>31042</v>
      </c>
    </row>
    <row r="144" spans="1:5" x14ac:dyDescent="0.25">
      <c r="A144" s="2" t="s">
        <v>64</v>
      </c>
      <c r="B144" s="12">
        <v>20638</v>
      </c>
      <c r="C144" s="12">
        <v>16510</v>
      </c>
      <c r="D144" s="12">
        <v>20637</v>
      </c>
      <c r="E144" s="12">
        <v>24765</v>
      </c>
    </row>
    <row r="145" spans="1:5" x14ac:dyDescent="0.25">
      <c r="A145" s="2" t="s">
        <v>72</v>
      </c>
      <c r="B145" s="12">
        <v>5230</v>
      </c>
      <c r="C145" s="12">
        <v>4184</v>
      </c>
      <c r="D145" s="12">
        <v>5231</v>
      </c>
      <c r="E145" s="12">
        <v>6277</v>
      </c>
    </row>
    <row r="146" spans="1:5" x14ac:dyDescent="0.25">
      <c r="A146" s="2" t="s">
        <v>65</v>
      </c>
      <c r="B146" s="12">
        <v>819</v>
      </c>
      <c r="C146" s="12">
        <v>656</v>
      </c>
      <c r="D146" s="12">
        <v>820</v>
      </c>
      <c r="E146" s="12">
        <v>984</v>
      </c>
    </row>
    <row r="147" spans="1:5" x14ac:dyDescent="0.25">
      <c r="A147" s="2" t="s">
        <v>73</v>
      </c>
      <c r="B147" s="12">
        <v>4411</v>
      </c>
      <c r="C147" s="12">
        <v>3528</v>
      </c>
      <c r="D147" s="12">
        <v>4411</v>
      </c>
      <c r="E147" s="12">
        <v>5293</v>
      </c>
    </row>
    <row r="148" spans="1:5" x14ac:dyDescent="0.25">
      <c r="A148" s="2" t="s">
        <v>74</v>
      </c>
      <c r="B148" s="12">
        <v>595</v>
      </c>
      <c r="C148" s="12">
        <v>697</v>
      </c>
      <c r="D148" s="12">
        <v>697</v>
      </c>
      <c r="E148" s="12">
        <v>697</v>
      </c>
    </row>
    <row r="149" spans="1:5" x14ac:dyDescent="0.25">
      <c r="A149" s="2" t="s">
        <v>75</v>
      </c>
      <c r="B149" s="12">
        <v>615</v>
      </c>
      <c r="C149" s="12">
        <v>615</v>
      </c>
      <c r="D149" s="12">
        <v>615</v>
      </c>
      <c r="E149" s="12">
        <v>615</v>
      </c>
    </row>
    <row r="150" spans="1:5" x14ac:dyDescent="0.25">
      <c r="A150" s="2" t="s">
        <v>76</v>
      </c>
      <c r="B150" s="12">
        <v>-544</v>
      </c>
      <c r="C150" s="12">
        <v>0</v>
      </c>
      <c r="D150" s="12">
        <v>0</v>
      </c>
      <c r="E150" s="12">
        <v>0</v>
      </c>
    </row>
    <row r="151" spans="1:5" x14ac:dyDescent="0.25">
      <c r="A151" s="2" t="s">
        <v>77</v>
      </c>
      <c r="B151" s="12">
        <v>3887</v>
      </c>
      <c r="C151" s="12">
        <v>2216</v>
      </c>
      <c r="D151" s="12">
        <v>3099</v>
      </c>
      <c r="E151" s="12">
        <v>3981</v>
      </c>
    </row>
    <row r="152" spans="1:5" x14ac:dyDescent="0.25">
      <c r="A152" s="2" t="s">
        <v>78</v>
      </c>
      <c r="B152" s="12">
        <v>2</v>
      </c>
      <c r="C152" s="12">
        <v>1</v>
      </c>
      <c r="D152" s="12">
        <v>2</v>
      </c>
      <c r="E152" s="12">
        <v>2</v>
      </c>
    </row>
    <row r="153" spans="1:5" x14ac:dyDescent="0.25">
      <c r="A153" s="2" t="s">
        <v>79</v>
      </c>
      <c r="B153" s="12">
        <v>15</v>
      </c>
      <c r="C153" s="12">
        <v>0</v>
      </c>
      <c r="D153" s="12">
        <v>0</v>
      </c>
      <c r="E153" s="12">
        <v>0</v>
      </c>
    </row>
    <row r="154" spans="1:5" x14ac:dyDescent="0.25">
      <c r="A154" s="2" t="s">
        <v>80</v>
      </c>
      <c r="B154" s="12">
        <v>3870</v>
      </c>
      <c r="C154" s="12">
        <v>2215</v>
      </c>
      <c r="D154" s="12">
        <v>3097</v>
      </c>
      <c r="E154" s="12">
        <v>3979</v>
      </c>
    </row>
    <row r="155" spans="1:5" x14ac:dyDescent="0.25">
      <c r="A155" s="2" t="s">
        <v>81</v>
      </c>
      <c r="B155" s="2">
        <v>2.7</v>
      </c>
      <c r="C155" s="2">
        <v>1.88</v>
      </c>
      <c r="D155" s="2">
        <v>2.63</v>
      </c>
      <c r="E155" s="2">
        <v>3.38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HW 1</vt:lpstr>
      <vt:lpstr>HW 2</vt:lpstr>
      <vt:lpstr>Sheet1</vt:lpstr>
      <vt:lpstr>Sheet2</vt:lpstr>
      <vt:lpstr>Sheet3</vt:lpstr>
      <vt:lpstr>Anova Test scenario 1</vt:lpstr>
      <vt:lpstr>Anova Test Scenario 2</vt:lpstr>
      <vt:lpstr>Regression analysis scenario 1</vt:lpstr>
      <vt:lpstr>Regression analysis Scenario 1b</vt:lpstr>
      <vt:lpstr>Regression analysis scenario 2</vt:lpstr>
      <vt:lpstr>Regression analysis scenario2b</vt:lpstr>
      <vt:lpstr>HW-Data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2020-11-27T21:17:48Z</dcterms:created>
  <dcterms:modified xsi:type="dcterms:W3CDTF">2020-12-09T19:46:36Z</dcterms:modified>
</cp:coreProperties>
</file>